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75" windowWidth="23415" windowHeight="8655" tabRatio="811" activeTab="5"/>
  </bookViews>
  <sheets>
    <sheet name="MUX-TA06A-50%" sheetId="23" r:id="rId1"/>
    <sheet name="MUX-TA05-50%" sheetId="15" r:id="rId2"/>
    <sheet name="MONARCH-50%" sheetId="17" r:id="rId3"/>
    <sheet name="NEW INTER-50%" sheetId="25" r:id="rId4"/>
    <sheet name="ALPINA-50%" sheetId="19" r:id="rId5"/>
    <sheet name="PRIVILEGE-50%" sheetId="18" r:id="rId6"/>
    <sheet name="DAO Walnut-50%" sheetId="24" r:id="rId7"/>
    <sheet name="DAO-70%" sheetId="2" r:id="rId8"/>
    <sheet name="Отдельные элементы" sheetId="12" r:id="rId9"/>
    <sheet name="KYU-11А-70%" sheetId="30" r:id="rId10"/>
    <sheet name="KYU-зебрано-70%" sheetId="31" r:id="rId11"/>
    <sheet name="PARLIAMENT-90%" sheetId="8" r:id="rId12"/>
    <sheet name="NEW Inter-14С-90%" sheetId="7" r:id="rId13"/>
    <sheet name="NEW Inter TA16G" sheetId="9" r:id="rId14"/>
    <sheet name="BENTLEY-50%" sheetId="20" r:id="rId15"/>
    <sheet name="FRANKLIN-50%" sheetId="21" r:id="rId16"/>
    <sheet name="SUPERJET TA60YA" sheetId="22" r:id="rId17"/>
    <sheet name="GALAXY-50%" sheetId="2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4" hidden="1">'ALPINA-50%'!$B$8:$E$10</definedName>
    <definedName name="_xlnm._FilterDatabase" localSheetId="14" hidden="1">'BENTLEY-50%'!$B$11:$E$14</definedName>
    <definedName name="_xlnm._FilterDatabase" localSheetId="6" hidden="1">'DAO Walnut-50%'!$B$6:$G$17</definedName>
    <definedName name="_xlnm._FilterDatabase" localSheetId="17" hidden="1">'GALAXY-50%'!$A$10:$G$15</definedName>
    <definedName name="_xlnm._FilterDatabase" localSheetId="10" hidden="1">'KYU-зебрано-70%'!$A$4:$F$9</definedName>
    <definedName name="_xlnm._FilterDatabase" localSheetId="2" hidden="1">'MONARCH-50%'!$B$4:$E$31</definedName>
    <definedName name="_xlnm._FilterDatabase" localSheetId="0" hidden="1">'MUX-TA06A-50%'!$B$5:$F$18</definedName>
    <definedName name="_xlnm._FilterDatabase" localSheetId="3" hidden="1">'NEW INTER-50%'!$C$4:$I$20</definedName>
    <definedName name="_xlnm._FilterDatabase" localSheetId="5" hidden="1">'PRIVILEGE-50%'!$A$4:$E$37</definedName>
    <definedName name="cf">#REF!</definedName>
    <definedName name="w">[1]GALAXY!#REF!</definedName>
    <definedName name="к1" localSheetId="4">'ALPINA-50%'!#REF!</definedName>
    <definedName name="к1" localSheetId="14">#REF!</definedName>
    <definedName name="к1" localSheetId="6">#REF!</definedName>
    <definedName name="к1" localSheetId="15">[2]GALAXY!#REF!</definedName>
    <definedName name="к1" localSheetId="17">'GALAXY-50%'!#REF!</definedName>
    <definedName name="к1" localSheetId="2">#REF!</definedName>
    <definedName name="к1" localSheetId="0">#REF!</definedName>
    <definedName name="к1" localSheetId="3">#REF!</definedName>
    <definedName name="к1" localSheetId="5">#REF!</definedName>
    <definedName name="к1" localSheetId="16">[2]GALAXY!#REF!</definedName>
    <definedName name="к1">[1]GALAXY!#REF!</definedName>
    <definedName name="к2" localSheetId="4">'ALPINA-50%'!#REF!</definedName>
    <definedName name="к2" localSheetId="14">#REF!</definedName>
    <definedName name="к2" localSheetId="6">#REF!</definedName>
    <definedName name="к2" localSheetId="15">[2]GALAXY!#REF!</definedName>
    <definedName name="к2" localSheetId="17">'GALAXY-50%'!#REF!</definedName>
    <definedName name="к2" localSheetId="2">#REF!</definedName>
    <definedName name="к2" localSheetId="0">#REF!</definedName>
    <definedName name="к2" localSheetId="3">#REF!</definedName>
    <definedName name="к2" localSheetId="5">#REF!</definedName>
    <definedName name="к2" localSheetId="16">[2]GALAXY!#REF!</definedName>
    <definedName name="к2">[1]GALAXY!#REF!</definedName>
    <definedName name="Курс_юаня" localSheetId="17">'[3]SUPERJET NEW'!#REF!</definedName>
    <definedName name="Курс_юаня" localSheetId="3">'[4]SUPERJET NEW'!#REF!</definedName>
    <definedName name="Курс_юаня">'[5]SUPERJET NEW'!#REF!</definedName>
    <definedName name="курс1" localSheetId="4">'ALPINA-50%'!#REF!</definedName>
    <definedName name="курс1" localSheetId="14">#REF!</definedName>
    <definedName name="курс1" localSheetId="6">#REF!</definedName>
    <definedName name="курс1" localSheetId="15">[2]GALAXY!#REF!</definedName>
    <definedName name="курс1" localSheetId="17">'GALAXY-50%'!#REF!</definedName>
    <definedName name="курс1" localSheetId="2">#REF!</definedName>
    <definedName name="курс1" localSheetId="0">#REF!</definedName>
    <definedName name="курс1" localSheetId="3">#REF!</definedName>
    <definedName name="курс1" localSheetId="5">#REF!</definedName>
    <definedName name="курс1" localSheetId="16">[2]GALAXY!#REF!</definedName>
    <definedName name="курс1">[1]GALAXY!#REF!</definedName>
    <definedName name="курс2" localSheetId="4">'ALPINA-50%'!#REF!</definedName>
    <definedName name="курс2" localSheetId="14">#REF!</definedName>
    <definedName name="курс2" localSheetId="6">#REF!</definedName>
    <definedName name="курс2" localSheetId="15">[2]GALAXY!#REF!</definedName>
    <definedName name="курс2" localSheetId="17">'GALAXY-50%'!#REF!</definedName>
    <definedName name="курс2" localSheetId="2">#REF!</definedName>
    <definedName name="курс2" localSheetId="0">#REF!</definedName>
    <definedName name="курс2" localSheetId="3">#REF!</definedName>
    <definedName name="курс2" localSheetId="5">#REF!</definedName>
    <definedName name="курс2" localSheetId="16">[2]GALAXY!#REF!</definedName>
    <definedName name="курс2">[1]GALAXY!#REF!</definedName>
    <definedName name="курс3">#REF!</definedName>
    <definedName name="_xlnm.Print_Area" localSheetId="4">'ALPINA-50%'!$A$1:$I$12</definedName>
    <definedName name="_xlnm.Print_Area" localSheetId="14">'BENTLEY-50%'!$A$1:$H$14</definedName>
    <definedName name="_xlnm.Print_Area" localSheetId="6">'DAO Walnut-50%'!$B$1:$K$17</definedName>
    <definedName name="_xlnm.Print_Area" localSheetId="7">'DAO-70%'!$A$1:$G$18</definedName>
    <definedName name="_xlnm.Print_Area" localSheetId="15">'FRANKLIN-50%'!$A$1:$H$17</definedName>
    <definedName name="_xlnm.Print_Area" localSheetId="17">'GALAXY-50%'!$A$1:$J$20</definedName>
    <definedName name="_xlnm.Print_Area" localSheetId="9">'KYU-11А-70%'!$A$1:$F$11</definedName>
    <definedName name="_xlnm.Print_Area" localSheetId="10">'KYU-зебрано-70%'!$A$1:$F$14</definedName>
    <definedName name="_xlnm.Print_Area" localSheetId="2">'MONARCH-50%'!$A$1:$H$31</definedName>
    <definedName name="_xlnm.Print_Area" localSheetId="1">'MUX-TA05-50%'!$A$1:$G$27</definedName>
    <definedName name="_xlnm.Print_Area" localSheetId="0">'MUX-TA06A-50%'!$A$1:$I$21</definedName>
    <definedName name="_xlnm.Print_Area" localSheetId="13">'NEW Inter TA16G'!$A$1:$G$11</definedName>
    <definedName name="_xlnm.Print_Area" localSheetId="12">'NEW Inter-14С-90%'!$A$1:$G$14</definedName>
    <definedName name="_xlnm.Print_Area" localSheetId="3">'NEW INTER-50%'!$B$1:$K$19</definedName>
    <definedName name="_xlnm.Print_Area" localSheetId="11">'PARLIAMENT-90%'!$A$1:$G$11</definedName>
    <definedName name="_xlnm.Print_Area" localSheetId="5">'PRIVILEGE-50%'!$A$1:$G$37</definedName>
    <definedName name="_xlnm.Print_Area" localSheetId="8">'Отдельные элементы'!$A$1:$G$10</definedName>
    <definedName name="_xlnm.Print_Area">[6]Req!$A$1:$V$49</definedName>
    <definedName name="Скидка" localSheetId="4">'ALPINA-50%'!#REF!</definedName>
    <definedName name="Скидка" localSheetId="14">#REF!</definedName>
    <definedName name="Скидка" localSheetId="6">#REF!</definedName>
    <definedName name="Скидка" localSheetId="15">[2]GALAXY!#REF!</definedName>
    <definedName name="Скидка" localSheetId="17">'GALAXY-50%'!#REF!</definedName>
    <definedName name="Скидка" localSheetId="2">#REF!</definedName>
    <definedName name="Скидка" localSheetId="0">#REF!</definedName>
    <definedName name="Скидка" localSheetId="3">#REF!</definedName>
    <definedName name="Скидка" localSheetId="5">#REF!</definedName>
    <definedName name="Скидка" localSheetId="16">[2]GALAXY!#REF!</definedName>
    <definedName name="Скидка">[1]GALAXY!#REF!</definedName>
    <definedName name="укнг6">#REF!</definedName>
    <definedName name="ыв">#REF!</definedName>
  </definedNames>
  <calcPr calcId="125725"/>
</workbook>
</file>

<file path=xl/calcChain.xml><?xml version="1.0" encoding="utf-8"?>
<calcChain xmlns="http://schemas.openxmlformats.org/spreadsheetml/2006/main">
  <c r="E6" i="18"/>
  <c r="E5"/>
  <c r="E6" i="8" l="1"/>
  <c r="E7"/>
  <c r="E8"/>
  <c r="E5"/>
  <c r="G7" i="22"/>
  <c r="G8"/>
  <c r="G9"/>
  <c r="G10"/>
  <c r="G6"/>
  <c r="G14"/>
  <c r="E8" i="9"/>
  <c r="E11" i="7"/>
  <c r="B1" i="30"/>
  <c r="F21" i="17"/>
  <c r="F22"/>
  <c r="F23"/>
  <c r="F24"/>
  <c r="F25"/>
  <c r="F26"/>
  <c r="F27"/>
  <c r="F28"/>
  <c r="F20"/>
  <c r="E20" i="12"/>
  <c r="E7" i="9"/>
  <c r="E6"/>
  <c r="E6" i="7"/>
  <c r="E7"/>
  <c r="E8"/>
  <c r="E9"/>
  <c r="E10"/>
  <c r="E5"/>
  <c r="E6" i="31"/>
  <c r="E7"/>
  <c r="E8"/>
  <c r="E9"/>
  <c r="E10"/>
  <c r="E5"/>
  <c r="E6" i="30"/>
  <c r="E7"/>
  <c r="E8"/>
  <c r="E9"/>
  <c r="E10"/>
  <c r="E5"/>
  <c r="E14" i="2"/>
  <c r="E6"/>
  <c r="E17" i="12"/>
  <c r="E16"/>
  <c r="E15"/>
  <c r="E14"/>
  <c r="E13"/>
  <c r="I13" i="25"/>
  <c r="B1" i="24"/>
  <c r="F17" i="18"/>
  <c r="F18"/>
  <c r="F19"/>
  <c r="F20"/>
  <c r="F21"/>
  <c r="F22"/>
  <c r="F23"/>
  <c r="E14" l="1"/>
  <c r="E15"/>
  <c r="E16"/>
  <c r="E17"/>
  <c r="E18"/>
  <c r="E19"/>
  <c r="E20"/>
  <c r="E21"/>
  <c r="E22"/>
  <c r="E23"/>
  <c r="E26"/>
  <c r="B1" i="31" l="1"/>
  <c r="F6"/>
  <c r="H17" i="28" l="1"/>
  <c r="H12"/>
  <c r="H13"/>
  <c r="H14"/>
  <c r="H15"/>
  <c r="H11"/>
  <c r="F6" i="21"/>
  <c r="F7"/>
  <c r="F8"/>
  <c r="F9"/>
  <c r="F10"/>
  <c r="F11"/>
  <c r="F12"/>
  <c r="F13"/>
  <c r="G13" i="20"/>
  <c r="G14"/>
  <c r="G12"/>
  <c r="I6" i="24"/>
  <c r="I7"/>
  <c r="I8"/>
  <c r="I9"/>
  <c r="I10"/>
  <c r="I11"/>
  <c r="I12"/>
  <c r="I13"/>
  <c r="E27" i="18"/>
  <c r="E28"/>
  <c r="E29"/>
  <c r="E30"/>
  <c r="E31"/>
  <c r="E32"/>
  <c r="E33"/>
  <c r="E34"/>
  <c r="E35"/>
  <c r="E36"/>
  <c r="E7"/>
  <c r="E8"/>
  <c r="E9"/>
  <c r="E10"/>
  <c r="E11"/>
  <c r="E12"/>
  <c r="E13"/>
  <c r="G9" i="19"/>
  <c r="G10"/>
  <c r="I7" i="25"/>
  <c r="I8"/>
  <c r="I9"/>
  <c r="I10"/>
  <c r="I11"/>
  <c r="I12"/>
  <c r="I14"/>
  <c r="I15"/>
  <c r="I6"/>
  <c r="F5" i="17"/>
  <c r="F6"/>
  <c r="F7"/>
  <c r="F8"/>
  <c r="F9"/>
  <c r="F10"/>
  <c r="F11"/>
  <c r="F12"/>
  <c r="F13"/>
  <c r="F14"/>
  <c r="F15"/>
  <c r="F16"/>
  <c r="E21" i="15"/>
  <c r="E22"/>
  <c r="E23"/>
  <c r="E20"/>
  <c r="E8"/>
  <c r="E9"/>
  <c r="E10"/>
  <c r="E11"/>
  <c r="E12"/>
  <c r="E13"/>
  <c r="E14"/>
  <c r="E15"/>
  <c r="E16"/>
  <c r="E17"/>
  <c r="E7"/>
  <c r="G9" i="23"/>
  <c r="G10"/>
  <c r="G11"/>
  <c r="G12"/>
  <c r="G13"/>
  <c r="G14"/>
  <c r="G15"/>
  <c r="G16"/>
  <c r="G17"/>
  <c r="G18"/>
  <c r="G8"/>
  <c r="G7"/>
  <c r="G6"/>
  <c r="I2" i="28"/>
  <c r="B1" i="17" l="1"/>
  <c r="B7" i="25"/>
  <c r="B8" s="1"/>
  <c r="B9" s="1"/>
  <c r="B10" s="1"/>
  <c r="B11" s="1"/>
  <c r="B12" s="1"/>
  <c r="B14" l="1"/>
  <c r="B15" s="1"/>
  <c r="B13"/>
  <c r="H14" i="22"/>
  <c r="B1" l="1"/>
  <c r="G2" i="23"/>
  <c r="B7" i="24"/>
  <c r="B8" s="1"/>
  <c r="B9" s="1"/>
  <c r="B10" s="1"/>
  <c r="B11" s="1"/>
  <c r="B12" s="1"/>
  <c r="B13" s="1"/>
  <c r="H1" i="25" l="1"/>
  <c r="B7" i="21" l="1"/>
  <c r="B8" s="1"/>
  <c r="B9" s="1"/>
  <c r="B10" s="1"/>
  <c r="B11" s="1"/>
  <c r="B12" s="1"/>
  <c r="B13" s="1"/>
  <c r="B1" i="15" l="1"/>
  <c r="B1" i="20" l="1"/>
  <c r="B1" i="21"/>
  <c r="E4" i="12" l="1"/>
  <c r="B1" i="19" l="1"/>
  <c r="B1" i="18"/>
  <c r="A1" i="12"/>
  <c r="A1" i="7"/>
  <c r="B6" i="17"/>
  <c r="B7" s="1"/>
  <c r="B8" s="1"/>
  <c r="B9" s="1"/>
  <c r="B10" s="1"/>
  <c r="B11" s="1"/>
  <c r="B12" s="1"/>
  <c r="B13" s="1"/>
  <c r="B14" s="1"/>
  <c r="B15" s="1"/>
  <c r="B16" s="1"/>
  <c r="B20" s="1"/>
  <c r="B21" s="1"/>
  <c r="B22" s="1"/>
  <c r="B23" s="1"/>
  <c r="B24" s="1"/>
  <c r="B25" s="1"/>
  <c r="B26" s="1"/>
  <c r="B27" s="1"/>
  <c r="B28" s="1"/>
  <c r="E5" i="12" l="1"/>
  <c r="B1" i="9" l="1"/>
  <c r="B1" i="8"/>
</calcChain>
</file>

<file path=xl/sharedStrings.xml><?xml version="1.0" encoding="utf-8"?>
<sst xmlns="http://schemas.openxmlformats.org/spreadsheetml/2006/main" count="752" uniqueCount="528">
  <si>
    <t>№</t>
  </si>
  <si>
    <t>Код</t>
  </si>
  <si>
    <t>Фото</t>
  </si>
  <si>
    <t>Старая цена (розница)</t>
  </si>
  <si>
    <t>Коллекция DAO  в модном освежающем цвете "Белый дуб"</t>
  </si>
  <si>
    <t>D0000008225</t>
  </si>
  <si>
    <t xml:space="preserve"> DK0979 Шкаф низкий/белый дуб 900*400*790 *</t>
  </si>
  <si>
    <t xml:space="preserve">Коллекция DAO - аналог кабинета TAU итальянской фабрики Ultom в цвете эбони </t>
  </si>
  <si>
    <t>1. DAO TA01A-TA01 (Эбони)  (возможен перекрас в Белый глянец TA14B)</t>
  </si>
  <si>
    <t>D0000027679</t>
  </si>
  <si>
    <t xml:space="preserve"> DA9020A (T) Шкаф со стеклянными дв. / ТА01A 900*400*2000 (1/4ф,2/4,3/4,4/4) *</t>
  </si>
  <si>
    <t>D0000017424</t>
  </si>
  <si>
    <t>KY 1215G Шкаф двухдверный, ручки кнопки / TA11A/TA12B 900*420*2200</t>
  </si>
  <si>
    <t>Коллекция 
NEW INTER 
в белом цвете</t>
  </si>
  <si>
    <t>INTER TA14C (для перекраса подходит любой  INTER)</t>
  </si>
  <si>
    <t>D0000026448</t>
  </si>
  <si>
    <t>IN-2221(2G+2W) (T) Шкаф 4-х дверный / TA14C 2230*422*2100</t>
  </si>
  <si>
    <t>D0000026443</t>
  </si>
  <si>
    <t>IN-H (T) Шкаф для холодильника / TA14C 840*560*860</t>
  </si>
  <si>
    <t>D0000026891</t>
  </si>
  <si>
    <t>D0000029507</t>
  </si>
  <si>
    <t>PA-2275 Стол письменный 2200*850*750</t>
  </si>
  <si>
    <t>D0000026718</t>
  </si>
  <si>
    <t>PA-1070 Брифинг приставка 1000*700*705</t>
  </si>
  <si>
    <t>D0000026721</t>
  </si>
  <si>
    <t>PA-6054 Стол журнальный 600*600*545</t>
  </si>
  <si>
    <t>PARLIAMENT в цвете махагон</t>
  </si>
  <si>
    <t>Розничная цена</t>
  </si>
  <si>
    <t>На распродажные коллекции дополнительные скидки не распространяются</t>
  </si>
  <si>
    <t>Цены указаны на остатки продукции на складе. При заказе новых изделий на фабрике цены пересчитываются.
Общий остаток указан на дату формирования прайс-листа, его необходимо уточнять у менеджера</t>
  </si>
  <si>
    <t>1.3.10 AVATAR</t>
  </si>
  <si>
    <t>D0000045928</t>
  </si>
  <si>
    <t>Наименование товаров</t>
  </si>
  <si>
    <t>ФОТО</t>
  </si>
  <si>
    <r>
      <rPr>
        <b/>
        <sz val="12"/>
        <rFont val="Arial"/>
        <family val="2"/>
        <charset val="204"/>
      </rPr>
      <t xml:space="preserve">KYU </t>
    </r>
    <r>
      <rPr>
        <b/>
        <sz val="12"/>
        <color indexed="8"/>
        <rFont val="Arial"/>
        <family val="2"/>
        <charset val="204"/>
      </rPr>
      <t xml:space="preserve"> в цвете зебрано TA17A + белый глянец TA14B</t>
    </r>
  </si>
  <si>
    <t xml:space="preserve">Код </t>
  </si>
  <si>
    <t>D0000024473</t>
  </si>
  <si>
    <t>KYG2150 Греденция / TA17A/TA14B 2100*500*696</t>
  </si>
  <si>
    <t>Коллекция 
KYU</t>
  </si>
  <si>
    <t>D0000026887</t>
  </si>
  <si>
    <t>D0000026889</t>
  </si>
  <si>
    <t>D0000026890</t>
  </si>
  <si>
    <t>IN-PAB1S Стол для совещаний соед. элемент / TA14C/TA113 900*740*788 *</t>
  </si>
  <si>
    <t>IN-PAB2S Стол для совещаний (соед. элемент) / TA14C/TA113 1800*740*788 *</t>
  </si>
  <si>
    <t>IN-PAB2R Стол для совещаний (конечный элемент) / TA14C/TA113 1859*740*788 *</t>
  </si>
  <si>
    <t>D0000011510</t>
  </si>
  <si>
    <t>D0000011511</t>
  </si>
  <si>
    <t>D0000026720</t>
  </si>
  <si>
    <t>PA-8868TV Тумба под телевизор 880*460*685</t>
  </si>
  <si>
    <t>RL309 (T) Шкаф-греденция / TA05 1600*470*760</t>
  </si>
  <si>
    <t>D0000026465</t>
  </si>
  <si>
    <t>MUX1020G (T)  Шкаф для документов / TA05 1038*470*2080</t>
  </si>
  <si>
    <t>D0000027249</t>
  </si>
  <si>
    <t>D0000024785</t>
  </si>
  <si>
    <t xml:space="preserve">Розничная цена </t>
  </si>
  <si>
    <t>Изображение элемента</t>
  </si>
  <si>
    <t>RH9090P (T) Столешница с передней панелью / TA05 900*900*90</t>
  </si>
  <si>
    <t>D0000026459</t>
  </si>
  <si>
    <t>RH1870P (T) Столешница с передней панелью / TA05 1800*770*90*</t>
  </si>
  <si>
    <t>D0000027243</t>
  </si>
  <si>
    <t>RH1570P (T) Столешница  с передней панелью / TA05 1500*770*90</t>
  </si>
  <si>
    <t>D0000026595</t>
  </si>
  <si>
    <t>RH1270P* Столешница (конечная)  с передней панелью / TA05 1200*770*90*</t>
  </si>
  <si>
    <t>D0000000157</t>
  </si>
  <si>
    <t>RH J60 (T) Опора для переговорных столов / TA05 600*130*735</t>
  </si>
  <si>
    <t>D0000026674</t>
  </si>
  <si>
    <t>D0000025076</t>
  </si>
  <si>
    <t>R203R (T) Стол / TA05 2100*2040*760*</t>
  </si>
  <si>
    <t>D0000025074</t>
  </si>
  <si>
    <t>MUX1260 (T) Стол журнальный / TA05 1200*600*450</t>
  </si>
  <si>
    <t>D0000025072</t>
  </si>
  <si>
    <t>MUM2 Тумба подкатная c 3-мя ящиками Light / TA05 900*420*650 (корпус черный, фасады ящиков - палисандр)*</t>
  </si>
  <si>
    <t>D0000017408</t>
  </si>
  <si>
    <r>
      <t>MUM1 Тумба подкатная c 3-мя ящиками Light / TA05 450*600*650
(</t>
    </r>
    <r>
      <rPr>
        <b/>
        <sz val="9"/>
        <color indexed="8"/>
        <rFont val="Arial"/>
        <family val="2"/>
        <charset val="204"/>
      </rPr>
      <t>корпус черный</t>
    </r>
    <r>
      <rPr>
        <sz val="9"/>
        <color indexed="8"/>
        <rFont val="Arial"/>
        <family val="2"/>
      </rPr>
      <t>, фасады ящиков - палисандр)*</t>
    </r>
  </si>
  <si>
    <t>D0000017407</t>
  </si>
  <si>
    <t>MU1990 (T) Стол письменный (ноги по центру) / TA05 1900*900*760*</t>
  </si>
  <si>
    <t>D0000017405</t>
  </si>
  <si>
    <t>1.3.2.2.1 Столы - TA05-MUX</t>
  </si>
  <si>
    <t>%</t>
  </si>
  <si>
    <t>MUX /TA05  ПАЛИСАНДР</t>
  </si>
  <si>
    <t>Кол-во*</t>
  </si>
  <si>
    <t>D0000010605</t>
  </si>
  <si>
    <t>RH115 Стол для заседаний (TA05) 3500*1500*760</t>
  </si>
  <si>
    <t>D0000023675</t>
  </si>
  <si>
    <t>D0000026133</t>
  </si>
  <si>
    <r>
      <rPr>
        <b/>
        <sz val="11"/>
        <color theme="1"/>
        <rFont val="Calibri"/>
        <family val="2"/>
        <charset val="204"/>
        <scheme val="minor"/>
      </rPr>
      <t>MEGA ALFA</t>
    </r>
    <r>
      <rPr>
        <sz val="11"/>
        <color theme="1"/>
        <rFont val="Calibri"/>
        <family val="2"/>
        <charset val="204"/>
        <scheme val="minor"/>
      </rPr>
      <t xml:space="preserve">
MG23 Стол письменный / TA06 2300*1000*753</t>
    </r>
  </si>
  <si>
    <t>MEGA ALFA</t>
  </si>
  <si>
    <t>IN-PAK Пилястра соед. для стола совещаний / TA14C 81*70*746</t>
  </si>
  <si>
    <t>Коллекция 
PARLAMENT</t>
  </si>
  <si>
    <r>
      <t xml:space="preserve">IN-1321 Шкаф двухдверный / TA16G 1334*422*2100
</t>
    </r>
    <r>
      <rPr>
        <b/>
        <sz val="10"/>
        <color rgb="FFFF0000"/>
        <rFont val="Arial"/>
        <family val="2"/>
        <charset val="204"/>
      </rPr>
      <t xml:space="preserve">Внимние! </t>
    </r>
    <r>
      <rPr>
        <sz val="10"/>
        <color theme="1"/>
        <rFont val="Arial"/>
        <family val="2"/>
        <charset val="204"/>
      </rPr>
      <t>Иллюстрация приведена для понимания формы изделия</t>
    </r>
  </si>
  <si>
    <r>
      <t xml:space="preserve">IN-2021 Шкаф со стекляными и деревянными дверцами / TA16G 2030*422*2100
</t>
    </r>
    <r>
      <rPr>
        <b/>
        <sz val="10"/>
        <color rgb="FFFF0000"/>
        <rFont val="Arial"/>
        <family val="2"/>
        <charset val="204"/>
      </rPr>
      <t>Внимние!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  <charset val="204"/>
      </rPr>
      <t>Иллюстрация приведена для понимания формы изделия</t>
    </r>
  </si>
  <si>
    <t>Размер</t>
  </si>
  <si>
    <t>МОНАРХ / ТА07</t>
  </si>
  <si>
    <t>D0000026470</t>
  </si>
  <si>
    <t>MN-1695 Стол письменный  1600*850*800(тумба с права)</t>
  </si>
  <si>
    <t>D0000026436</t>
  </si>
  <si>
    <t>MN-LEG 5050 Опора для стола 500*500*775</t>
  </si>
  <si>
    <t>D0000023606</t>
  </si>
  <si>
    <t>MN-TOP 1412 Столешница прямая (средняя часть) 1400*1200*100 с кожан. вставка ТА202</t>
  </si>
  <si>
    <t>D0000024672</t>
  </si>
  <si>
    <t>MN-TOP 1010 (T) Столешница угловая / TA07 1000*1000*100 c кожан. вставка ТА202 (1/1ф) *</t>
  </si>
  <si>
    <t>D0000026676</t>
  </si>
  <si>
    <t>MN-TOP 1509 (T) Столешница прямая / TA07 1500*900*100 с кожан. вставкой ТА202 (1/1ф) *</t>
  </si>
  <si>
    <t>D0000016234</t>
  </si>
  <si>
    <t>MN-TOP 2409 Столешница прямая 2400*900*100 c кожан.вст.ТА202 (1/1ф) *</t>
  </si>
  <si>
    <t>D0000024569</t>
  </si>
  <si>
    <t>MNG-138 Шкаф нижний 1404*503*925</t>
  </si>
  <si>
    <t>D0000026460</t>
  </si>
  <si>
    <t>MNV-100266 W Корпус шкафа для одежды с дверями 1000*460*2662*</t>
  </si>
  <si>
    <t>D0000027286</t>
  </si>
  <si>
    <t>MNV-051266 Корпус шкафа 510*460*2662*</t>
  </si>
  <si>
    <t>D0000026098</t>
  </si>
  <si>
    <t>MNV-100266 Корпус шкафа 1000*460*2662</t>
  </si>
  <si>
    <t>D0000001710</t>
  </si>
  <si>
    <t>MN-097266 Корпус шкафа угловой / TA07 977*977*2662 (1/4,2/4ф,3/4ф,4/4) *</t>
  </si>
  <si>
    <t>D0000025082</t>
  </si>
  <si>
    <t>MNB-485-266 L Панель боковая левая 485*213*2662</t>
  </si>
  <si>
    <t>D0000025083</t>
  </si>
  <si>
    <t>MNB-485-266 R Панель боковая правая 485*213*2662</t>
  </si>
  <si>
    <t>D0000025084</t>
  </si>
  <si>
    <t>MND-1421G L Дверца большая стекл. левая 489*19*1421 (петли слева)</t>
  </si>
  <si>
    <t>D0000025085</t>
  </si>
  <si>
    <t>MND-1421G R Дверца большая стекл. правая 489*19*1421 (петли справа)</t>
  </si>
  <si>
    <t>D0000001718</t>
  </si>
  <si>
    <t>MND-1421W L Дверца большая дерев. Левая 489*19*1421 (петли слева)*</t>
  </si>
  <si>
    <t>D0000001719</t>
  </si>
  <si>
    <t>MND-1421W R Дверца большая дерев. правая 489*19*1421 (петли справа)*</t>
  </si>
  <si>
    <t>D0000026437</t>
  </si>
  <si>
    <t>MND-721 L Дверца малая дерев. левая 489*19*721 (петли слева)</t>
  </si>
  <si>
    <t>D0000026438</t>
  </si>
  <si>
    <t>MND-721 R Дверца малая дерев. правая 489*19*721 (петли справа)</t>
  </si>
  <si>
    <t>D0000026671</t>
  </si>
  <si>
    <t>MNK-2662 Пилястра 156*185*2662</t>
  </si>
  <si>
    <t>D0000023612</t>
  </si>
  <si>
    <t>MN-PAK Пилястра соед. для стола приемной / TA07 258*91*1350 *</t>
  </si>
  <si>
    <t>Подробнее на сайте, на странице кабинета</t>
  </si>
  <si>
    <t>MONARCH</t>
  </si>
  <si>
    <t>ПРИВИЛЕГИЯ / ТА20D</t>
  </si>
  <si>
    <t>D0000000261</t>
  </si>
  <si>
    <t>PV160200* Балюстрада с задней стенкой 1600*366*2000</t>
  </si>
  <si>
    <t>D0000030462</t>
  </si>
  <si>
    <t>PV435250 L Угловой корпус шкафа 435*435*2500</t>
  </si>
  <si>
    <t>D0000030463</t>
  </si>
  <si>
    <t>PV435250 R Угловой корпус шкафа 435*435*2500</t>
  </si>
  <si>
    <t>D0000016335</t>
  </si>
  <si>
    <t>PVKZ 2 Угловая пилястра для шкафа 156*156*2500*</t>
  </si>
  <si>
    <t>D0000000258</t>
  </si>
  <si>
    <t>PV120 FIR Каминная панель 1200*630*1200</t>
  </si>
  <si>
    <t>D0000000259</t>
  </si>
  <si>
    <t>PV120A Верхняя часть камин. панели 1200*408*1300</t>
  </si>
  <si>
    <t>D0000025224</t>
  </si>
  <si>
    <t>PVGA Греденция с ящиком и 2 двер. / TA20D 830*500*920</t>
  </si>
  <si>
    <t>D0000000239</t>
  </si>
  <si>
    <t>PV10* Зеркало в деревян.раме 1000*77*1150</t>
  </si>
  <si>
    <t>D0000000240</t>
  </si>
  <si>
    <t>PV16* Консоль 1600*400*920</t>
  </si>
  <si>
    <t>D0000016316</t>
  </si>
  <si>
    <t>PVK8 Комод с 8 ящиками / TA20D 580*530*1330 *</t>
  </si>
  <si>
    <t>PRIVILEGE</t>
  </si>
  <si>
    <t>Орех Матовый 23YA в сочетании с белым матовым TA14</t>
  </si>
  <si>
    <t>Кабинет ALPINA</t>
  </si>
  <si>
    <t>КОД</t>
  </si>
  <si>
    <t>Наименование и артикул</t>
  </si>
  <si>
    <t>D0000046332</t>
  </si>
  <si>
    <t>Тумба приставная
WYN0906</t>
  </si>
  <si>
    <t>920*600*650</t>
  </si>
  <si>
    <t>D0000046333</t>
  </si>
  <si>
    <t>Четырехдверный шкаф с 3 ящиками WYN2411C</t>
  </si>
  <si>
    <t>2410*400*1100</t>
  </si>
  <si>
    <r>
      <rPr>
        <b/>
        <sz val="11"/>
        <color theme="1"/>
        <rFont val="Calibri"/>
        <family val="2"/>
        <charset val="204"/>
        <scheme val="minor"/>
      </rPr>
      <t xml:space="preserve">GALAXY </t>
    </r>
    <r>
      <rPr>
        <sz val="11"/>
        <color theme="1"/>
        <rFont val="Calibri"/>
        <family val="2"/>
        <charset val="204"/>
        <scheme val="minor"/>
      </rPr>
      <t>CO-1820 Шкаф / TA23A 1800*400*2000</t>
    </r>
  </si>
  <si>
    <t>Скидка до</t>
  </si>
  <si>
    <t>Общий остаток*</t>
  </si>
  <si>
    <t>MU90U Шкаф с деревянными дверками / TA05/ Kronospan 0190РЕ чёрный 900*400*2200 (без боковых панелей)*</t>
  </si>
  <si>
    <t>TA05-MUX LIGHT</t>
  </si>
  <si>
    <t>Финальная цена со скидкой</t>
  </si>
  <si>
    <r>
      <rPr>
        <b/>
        <sz val="16"/>
        <rFont val="Arial"/>
        <family val="2"/>
        <charset val="204"/>
      </rPr>
      <t>Распродажа Кабинетов руководителя</t>
    </r>
    <r>
      <rPr>
        <b/>
        <sz val="10"/>
        <rFont val="Arial"/>
        <family val="2"/>
        <charset val="204"/>
      </rPr>
      <t xml:space="preserve">
</t>
    </r>
    <r>
      <rPr>
        <b/>
        <sz val="10"/>
        <color rgb="FFFF0000"/>
        <rFont val="Arial"/>
        <family val="2"/>
        <charset val="204"/>
      </rPr>
      <t/>
    </r>
  </si>
  <si>
    <t>+7 (495) 755-77-07
E-mail: diler@directoria-moder.ru</t>
  </si>
  <si>
    <t>MUX TA05</t>
  </si>
  <si>
    <t>ALPINA</t>
  </si>
  <si>
    <t>DAO BUSINESS</t>
  </si>
  <si>
    <t>DAO EBONY TA01</t>
  </si>
  <si>
    <t xml:space="preserve">KYU TA17A </t>
  </si>
  <si>
    <t xml:space="preserve">PARLIAMENT </t>
  </si>
  <si>
    <t>INTER TA14C</t>
  </si>
  <si>
    <t>D0000026725</t>
  </si>
  <si>
    <t>D0000026662</t>
  </si>
  <si>
    <t>PV-1270 Стол для аппаратуры / TA20D 1200*700*646</t>
  </si>
  <si>
    <t>PV-1790-2 Стол для аппаратуры / TA20D/TA113/ Тиснение 1706*900*800</t>
  </si>
  <si>
    <t>D0000016265</t>
  </si>
  <si>
    <t>PV1410 Стол-брифинг TA20D/TA113 1400*1000*780</t>
  </si>
  <si>
    <t>D0000017139</t>
  </si>
  <si>
    <t>PVT*Стол письменный, левый / TA20D/TA113 2900*1000*780</t>
  </si>
  <si>
    <t>D0000018648</t>
  </si>
  <si>
    <t>D0000018649</t>
  </si>
  <si>
    <t>PV120A Верхняя часть камин. панели TA20D 1200*408*1300</t>
  </si>
  <si>
    <t>PV120 FIR Каминная панель TA20D 1200*630*1200</t>
  </si>
  <si>
    <t>D0000000244</t>
  </si>
  <si>
    <t>D0000024602</t>
  </si>
  <si>
    <t>PVH Фригобар / TA20D 880*560*820</t>
  </si>
  <si>
    <t>PVH* Фригобар 880*560*820</t>
  </si>
  <si>
    <t>Кабинет Bentley</t>
  </si>
  <si>
    <r>
      <t xml:space="preserve">Преодолейте стереотипы и представьте себе офис будущего: Пространство руководителя с персональной офисной атмосферой, лаконичным дизайном и изысканным вкусом.
Так была создана офисная мебель для руководителей высшего звена — </t>
    </r>
    <r>
      <rPr>
        <b/>
        <sz val="13.5"/>
        <color theme="1"/>
        <rFont val="Calibri"/>
        <family val="2"/>
        <charset val="204"/>
        <scheme val="minor"/>
      </rPr>
      <t>Bentley</t>
    </r>
    <r>
      <rPr>
        <sz val="13.5"/>
        <color theme="1"/>
        <rFont val="Calibri"/>
        <family val="2"/>
        <charset val="204"/>
        <scheme val="minor"/>
      </rPr>
      <t>.
Её девиз: Убрать все лишнее, сломать стереотипы, лаконично и умело создать модную атмосферу.</t>
    </r>
  </si>
  <si>
    <t xml:space="preserve"> microfiber leather</t>
  </si>
  <si>
    <t>Артикул</t>
  </si>
  <si>
    <t>D0000046958</t>
  </si>
  <si>
    <t>BL2410L</t>
  </si>
  <si>
    <t>W2400*D1000*H760</t>
  </si>
  <si>
    <t>D0000046959</t>
  </si>
  <si>
    <t>BL2410R</t>
  </si>
  <si>
    <t>D0000046330</t>
  </si>
  <si>
    <t>BLD2408</t>
  </si>
  <si>
    <t>W2400*D500*H800</t>
  </si>
  <si>
    <r>
      <t xml:space="preserve">FRANKLIN, </t>
    </r>
    <r>
      <rPr>
        <b/>
        <sz val="11"/>
        <color indexed="8"/>
        <rFont val="Arial"/>
        <family val="2"/>
        <charset val="204"/>
      </rPr>
      <t xml:space="preserve">Цвет ТА 09В - Венге. </t>
    </r>
  </si>
  <si>
    <t xml:space="preserve">Розничная цена* </t>
  </si>
  <si>
    <t>D0000042428</t>
  </si>
  <si>
    <t>FRANKLIN FR1240 Стол журнальный / TA09B / 1200*600*400</t>
  </si>
  <si>
    <t>D0000043627</t>
  </si>
  <si>
    <t>D0000043636</t>
  </si>
  <si>
    <t>D0000042423</t>
  </si>
  <si>
    <t>FRANKLIN FR4361 Тумба подкатная / TA09B / 430*549*610</t>
  </si>
  <si>
    <t>D0000042427</t>
  </si>
  <si>
    <t>FRANKLIN FR9020W Шкаф для одежды / TA09B / 900*420*2000</t>
  </si>
  <si>
    <t>D0000042426</t>
  </si>
  <si>
    <t>FRANKLIN FR9020G Шкаф для документов / TA09B / 900*420*2000</t>
  </si>
  <si>
    <t>D0000042429</t>
  </si>
  <si>
    <t xml:space="preserve">FRANKLIN FR4520 Шкаф для одежды / TA09B / 450х420х2000 </t>
  </si>
  <si>
    <t>D0000043638</t>
  </si>
  <si>
    <t>FRANKLIN FR1361 Тумба подкатная / TA09B / 1300*549*610</t>
  </si>
  <si>
    <t>Перетяжка топов столов руководителя и переговорных столов в другой цвет (складская кожа Stella) 17 500р.</t>
  </si>
  <si>
    <t xml:space="preserve">* Цена действительна до тех пор, пока позиция есть на складе. </t>
  </si>
  <si>
    <t>FRANKLIN</t>
  </si>
  <si>
    <t>Цвет: RoseWood TA55</t>
  </si>
  <si>
    <t xml:space="preserve">* Количество указано на дату формирования прайс-листа. Цена действительна до тех пор, пока позиция есть на складе.  </t>
  </si>
  <si>
    <t xml:space="preserve">*Количество указано на дату формирования прайс-листа.  Цена действительна до тех пор, пока позиция есть на складе.  
</t>
  </si>
  <si>
    <t xml:space="preserve">*Количество указано на дату формирования прайс-листа.  Цена действительна до тех пор, пока позиция есть на складе.  </t>
  </si>
  <si>
    <t>DAO TA10A (Белый дуб) -  (возможен перекрас в Белый глянец TA14B за доп. плату)</t>
  </si>
  <si>
    <t>Финальная цена действительно финальная, с нее нет дополнительных скидок!</t>
  </si>
  <si>
    <t>FR54 Боковая приставка к столу  / TA09B /1220*540*760</t>
  </si>
  <si>
    <t>FRС13 Брифинг приставка к столу  FR2820  / TA09B /1300*840*760</t>
  </si>
  <si>
    <t>Финальная цена для розницы и сайтов</t>
  </si>
  <si>
    <t>Цены указаны на остатки продукции на складе. При заказе новых изделий на фабрике цены пересчитываются.
*Общий остаток указан на дату формирования прайс-листа, его необходимо уточнять у менеджера</t>
  </si>
  <si>
    <t>SUPERJET</t>
  </si>
  <si>
    <t>* Цена действительна до тех пор, пока позиция есть на складе. При заказе новых позиций на фабрике цены будут пересчитаны.</t>
  </si>
  <si>
    <t>Шкафы и тумбы: фасады - шпон, боковины, топ и внутренне наполнение - МДФ в премиальной серебристыой покраске. Фасады выполнены без внешних ручек и оcнащены системой Push-to-Open</t>
  </si>
  <si>
    <t>SJ-1560 (T) Шкаф для документов низкий  1500*600*537*</t>
  </si>
  <si>
    <t>D0000036989</t>
  </si>
  <si>
    <t>Объем</t>
  </si>
  <si>
    <t>Вес</t>
  </si>
  <si>
    <r>
      <t xml:space="preserve">SUPERJET / TA60YA </t>
    </r>
    <r>
      <rPr>
        <b/>
        <sz val="11"/>
        <color indexed="8"/>
        <rFont val="Arial"/>
        <family val="2"/>
        <charset val="204"/>
      </rPr>
      <t xml:space="preserve">(закрытые поры) </t>
    </r>
    <r>
      <rPr>
        <sz val="11"/>
        <color indexed="8"/>
        <rFont val="Arial"/>
        <family val="2"/>
        <charset val="204"/>
      </rPr>
      <t xml:space="preserve">Темно-коричневый оттенок. </t>
    </r>
  </si>
  <si>
    <t>STJ412 Шкаф с комбинированным наполнением / TA60YA / 
1000*422*1600*</t>
  </si>
  <si>
    <t>D0000042785</t>
  </si>
  <si>
    <t>SJT402 Шкаф высокий  с комбинированным наполнением   820*422*2060*</t>
  </si>
  <si>
    <t>D0000042784</t>
  </si>
  <si>
    <t>SJT401 Шкаф низкий 
820*422*900*</t>
  </si>
  <si>
    <t>D0000042788</t>
  </si>
  <si>
    <t>SJT302 Тумба сервисная 
1500*600*550*</t>
  </si>
  <si>
    <t>D0000042756</t>
  </si>
  <si>
    <t>STJ121DX Стол письменный, правый / TA60YA / 2280*1300*740*</t>
  </si>
  <si>
    <t>D0000043246</t>
  </si>
  <si>
    <r>
      <t xml:space="preserve">SUPERJET / TA60YA Дуб жженый. </t>
    </r>
    <r>
      <rPr>
        <sz val="12"/>
        <color indexed="8"/>
        <rFont val="Arial"/>
        <family val="2"/>
        <charset val="204"/>
      </rPr>
      <t>Открытые поры</t>
    </r>
  </si>
  <si>
    <t>Кабинет SuperJet в тонировке TA60YA поставляется под заказ, позиции представленные ниже, имеются в наличии на складе. Цены на новые позиции - по запросу.</t>
  </si>
  <si>
    <t>Скидка</t>
  </si>
  <si>
    <t>RH124 (T) Стол для заседаний / TA05 2400*1100*760*</t>
  </si>
  <si>
    <t>Отдельные элементы коллекций</t>
  </si>
  <si>
    <t>Цены указаны на остатки продукции на складе на дату формирования прас-листа. При заказе новых изделий на фабрике цены пересчитываются. Общий остаток указан на дату формирования прайс-листа, его необходимо уточнять у менеджера</t>
  </si>
  <si>
    <t>Наименование</t>
  </si>
  <si>
    <t>Иллюстрация</t>
  </si>
  <si>
    <t>Цвет и описание</t>
  </si>
  <si>
    <t>D0000024308</t>
  </si>
  <si>
    <t>R203R</t>
  </si>
  <si>
    <t>Стол правый 2,1м.</t>
  </si>
  <si>
    <t>2100*2040
*760</t>
  </si>
  <si>
    <t xml:space="preserve">на фото правый стол( R ) </t>
  </si>
  <si>
    <t>D0000024015</t>
  </si>
  <si>
    <t>R206R</t>
  </si>
  <si>
    <t>Стол правый 2,6м.</t>
  </si>
  <si>
    <t>2600*2040
*760</t>
  </si>
  <si>
    <t xml:space="preserve">на фото левый стол( L ) </t>
  </si>
  <si>
    <t>D0000024312</t>
  </si>
  <si>
    <t>RH110</t>
  </si>
  <si>
    <t>Стол-брифинг 1м.</t>
  </si>
  <si>
    <t>1000*1000
*760</t>
  </si>
  <si>
    <t>D0000024311</t>
  </si>
  <si>
    <t>RH J60</t>
  </si>
  <si>
    <t>Опора д/перег. Столов</t>
  </si>
  <si>
    <t>600*130
*735</t>
  </si>
  <si>
    <t>D0000024315</t>
  </si>
  <si>
    <t>RH1870P</t>
  </si>
  <si>
    <t xml:space="preserve"> Столешница с передней панелью 1,8 м</t>
  </si>
  <si>
    <t>1800*770*90</t>
  </si>
  <si>
    <t>D0000024316</t>
  </si>
  <si>
    <t>RH9090P</t>
  </si>
  <si>
    <t>Столешница с передней панелью 0,9м.</t>
  </si>
  <si>
    <t>900*900
*90</t>
  </si>
  <si>
    <t>D0000028440</t>
  </si>
  <si>
    <t xml:space="preserve">MUX0520W </t>
  </si>
  <si>
    <t>Шкаф для одежды</t>
  </si>
  <si>
    <t>540*470
*2080</t>
  </si>
  <si>
    <t>1038*470
*2080</t>
  </si>
  <si>
    <t>D0000027309</t>
  </si>
  <si>
    <t>MUX1020WU</t>
  </si>
  <si>
    <t>Шкаф универсальный</t>
  </si>
  <si>
    <t>450*600
*650</t>
  </si>
  <si>
    <t>D0000026118</t>
  </si>
  <si>
    <t>MU1990</t>
  </si>
  <si>
    <t>Стол письменный (опоры по центру)
1,9 м.</t>
  </si>
  <si>
    <t>1900*900
*760</t>
  </si>
  <si>
    <t>D0000027058</t>
  </si>
  <si>
    <t>MU2195</t>
  </si>
  <si>
    <t>Стол письменный (опоры по центру) Light 2,1 м.</t>
  </si>
  <si>
    <t>2100*950
*760</t>
  </si>
  <si>
    <t>D0000026488</t>
  </si>
  <si>
    <t>MUM1</t>
  </si>
  <si>
    <t>Тумба подкатная c 3-мя ящиками Light</t>
  </si>
  <si>
    <t>D0000037565</t>
  </si>
  <si>
    <t>MU 054W</t>
  </si>
  <si>
    <t>Шкаф для одежды Light</t>
  </si>
  <si>
    <t>540*422
*2200</t>
  </si>
  <si>
    <t>D0000024317</t>
  </si>
  <si>
    <t>Перетяжка топов столов руководителя в другой цвет (складская кожа Stella) 20 000р.</t>
  </si>
  <si>
    <t xml:space="preserve">Цены распродажи действуют до тех пор, пока позиции есть на складе.  </t>
  </si>
  <si>
    <t>MUX TA06</t>
  </si>
  <si>
    <t>Товар не предназначен для продажи на маркетплейсах</t>
  </si>
  <si>
    <t>Распродажа</t>
  </si>
  <si>
    <t xml:space="preserve">Шпон Африканского ореха TA56A (ТА23А) </t>
  </si>
  <si>
    <t>D0000026782</t>
  </si>
  <si>
    <t>DA13</t>
  </si>
  <si>
    <t xml:space="preserve">Конференц-приставка (DA22) </t>
  </si>
  <si>
    <t>1280*800
*780</t>
  </si>
  <si>
    <t>D0000026785</t>
  </si>
  <si>
    <t>D0000026784</t>
  </si>
  <si>
    <t>DA17</t>
  </si>
  <si>
    <t>Стол для совещаний ТА23A d1,7м.</t>
  </si>
  <si>
    <t xml:space="preserve"> d1700*780</t>
  </si>
  <si>
    <t>1200*600
*430</t>
  </si>
  <si>
    <t>DA2223</t>
  </si>
  <si>
    <t>2200*400
*2300</t>
  </si>
  <si>
    <t>D0000026067</t>
  </si>
  <si>
    <t>DA9020A</t>
  </si>
  <si>
    <t>Шкаф со стеклянными дверями</t>
  </si>
  <si>
    <t>900*400
*2000</t>
  </si>
  <si>
    <t>D0000026068</t>
  </si>
  <si>
    <t>DA9020U</t>
  </si>
  <si>
    <t>Шкаф универсальный с деревянными дверями</t>
  </si>
  <si>
    <t>D0000046739</t>
  </si>
  <si>
    <t>DA1260</t>
  </si>
  <si>
    <t xml:space="preserve"> Cтол журнальный/ТА23А, </t>
  </si>
  <si>
    <t>БЕЗ ПОЛКИ!</t>
  </si>
  <si>
    <t>D0000027078</t>
  </si>
  <si>
    <t xml:space="preserve">Шкаф с решетчатыми дверями
</t>
  </si>
  <si>
    <t>DAO WALNUT</t>
  </si>
  <si>
    <t>Кабинет руководителя MUX TA06A</t>
  </si>
  <si>
    <t xml:space="preserve">Скидка до </t>
  </si>
  <si>
    <t>СКИДКА до 70%</t>
  </si>
  <si>
    <t>Финальная цена со скидкой для Розницы и опта</t>
  </si>
  <si>
    <t>Цена для розницы со скидкой 50%</t>
  </si>
  <si>
    <t>Кабинет руководителя NEW INTER</t>
  </si>
  <si>
    <t>Массив. Шпон Американского ореха TA06B/черная кожа TA106</t>
  </si>
  <si>
    <t>Массив. Шпон Американского ореха TA06B</t>
  </si>
  <si>
    <t>D0000026455</t>
  </si>
  <si>
    <t>IN-H</t>
  </si>
  <si>
    <t xml:space="preserve">Шкаф для холодильника </t>
  </si>
  <si>
    <t>840*560*860</t>
  </si>
  <si>
    <t>D0000026449</t>
  </si>
  <si>
    <t>IN RE BL</t>
  </si>
  <si>
    <t xml:space="preserve">Боковая панель стола для приемной </t>
  </si>
  <si>
    <t>870*68*1150</t>
  </si>
  <si>
    <t>D0000026450</t>
  </si>
  <si>
    <t>IN RE BR</t>
  </si>
  <si>
    <t>D0000027252</t>
  </si>
  <si>
    <t>IN RE U2</t>
  </si>
  <si>
    <t xml:space="preserve">Угловая секция стола для приемной </t>
  </si>
  <si>
    <t>1202*1202*1150</t>
  </si>
  <si>
    <t>D0000027250</t>
  </si>
  <si>
    <t>IN RE 1</t>
  </si>
  <si>
    <t xml:space="preserve">Секция стола для приемной 
</t>
  </si>
  <si>
    <t>800*870*1150</t>
  </si>
  <si>
    <t>D0000027237</t>
  </si>
  <si>
    <t>IN RE 2</t>
  </si>
  <si>
    <t xml:space="preserve">Секция стола для приемной </t>
  </si>
  <si>
    <t>1600*870*1150</t>
  </si>
  <si>
    <t>D0000026469</t>
  </si>
  <si>
    <t>IN-PAK</t>
  </si>
  <si>
    <t xml:space="preserve">Пилястра соединительная (в комплект входят внешняя и внутренняя части) </t>
  </si>
  <si>
    <t>96*37*745</t>
  </si>
  <si>
    <t>D0000026451</t>
  </si>
  <si>
    <t>IN-PAB1S</t>
  </si>
  <si>
    <t>Стол для совещаний (соед. элемент)</t>
  </si>
  <si>
    <t xml:space="preserve"> 900*740*788</t>
  </si>
  <si>
    <t>D0000008190</t>
  </si>
  <si>
    <t>IN-PAU</t>
  </si>
  <si>
    <t xml:space="preserve">Угловой элемент стола для совещаний
</t>
  </si>
  <si>
    <t>1040*1040*790</t>
  </si>
  <si>
    <t>D0000008196</t>
  </si>
  <si>
    <t>IN-KS</t>
  </si>
  <si>
    <t>Угловой соединительный элемент для шкафов</t>
  </si>
  <si>
    <t>140*140*2100</t>
  </si>
  <si>
    <t>Шпон Американского ореха TA06B</t>
  </si>
  <si>
    <t>Перетяжка топа IN-2210 в другой цвет (складская кожа Stella) 25 000р. Перетяжка остальных позиций 20 000 р. за ед.</t>
  </si>
  <si>
    <t>NEW INTER</t>
  </si>
  <si>
    <t>*Финальная цена действительна до тех пор, пока позиции есть на складе. 
Остаток указан на дату формирования прайс-листа.</t>
  </si>
  <si>
    <t>Подробнее на сайте:</t>
  </si>
  <si>
    <t xml:space="preserve">  </t>
  </si>
  <si>
    <t>Кабинет руководителя Galaxy</t>
  </si>
  <si>
    <t xml:space="preserve">специальная техника
обработки древесины 
с нанесением лака 
“открытые поры” </t>
  </si>
  <si>
    <t>270*60*55mm</t>
  </si>
  <si>
    <t>Черная 
кожа</t>
  </si>
  <si>
    <t>Розничная
 цена*</t>
  </si>
  <si>
    <t>D0000047133</t>
  </si>
  <si>
    <t>GL1275</t>
  </si>
  <si>
    <t>Брифинг-приставка 1200*900*750</t>
  </si>
  <si>
    <t>1200*900*750</t>
  </si>
  <si>
    <t>D0000047136</t>
  </si>
  <si>
    <t>GL2820</t>
  </si>
  <si>
    <t>2800*420*2000</t>
  </si>
  <si>
    <t>D0000047135</t>
  </si>
  <si>
    <t>GL2820G</t>
  </si>
  <si>
    <t>Модульный высокий шкаф</t>
  </si>
  <si>
    <t>D0000047137</t>
  </si>
  <si>
    <t>GL3520G</t>
  </si>
  <si>
    <t>3500*420*2000</t>
  </si>
  <si>
    <t>кабинет GALAXY</t>
  </si>
  <si>
    <t>GL170408</t>
  </si>
  <si>
    <t xml:space="preserve">Шкаф для документов </t>
  </si>
  <si>
    <t>1752*400*800</t>
  </si>
  <si>
    <t>D0000046322</t>
  </si>
  <si>
    <t>Galaxy TA23YA</t>
  </si>
  <si>
    <t>Galaxy TA33YA</t>
  </si>
  <si>
    <t>* Цена действительна до тех пор, пока позиция есть на складе. Остатки даны на дату составления прайс-листа.
При заказе новых позиций на фабрике цены будут пересчитаны.</t>
  </si>
  <si>
    <t>Коллекция KYU 
- аналог кабинета 
Kyo, итальянской 
фабрики Martex</t>
  </si>
  <si>
    <t>СКИДКА до  50%</t>
  </si>
  <si>
    <t>Модульный высокий шкаф, в составе шкаф-гардероб и шкаф-картотека GL2820.</t>
  </si>
  <si>
    <t>Цена для Розницы со скидкой 50%</t>
  </si>
  <si>
    <t>Цена со скидкой 50% для розницы</t>
  </si>
  <si>
    <t>Финальная цена со скидкой 44%</t>
  </si>
  <si>
    <r>
      <t xml:space="preserve">Кабинет ALPINA 
</t>
    </r>
    <r>
      <rPr>
        <b/>
        <sz val="16"/>
        <color rgb="FFFF0000"/>
        <rFont val="Arial"/>
        <family val="2"/>
        <charset val="204"/>
      </rPr>
      <t>Продажа только комплектом!</t>
    </r>
  </si>
  <si>
    <t>D0000028296</t>
  </si>
  <si>
    <t xml:space="preserve"> KY M45 (T) Тумба подкатная c 3-мя ящиками / TA11A/TA12B 450*550*500 *</t>
  </si>
  <si>
    <t>D0000028295</t>
  </si>
  <si>
    <t>KY1040 (T) Греденция / TA11A/TA12B 1000*420*695</t>
  </si>
  <si>
    <t xml:space="preserve">
Фасады 
черные, 
корпус 
эбони.</t>
  </si>
  <si>
    <t>D0000028293</t>
  </si>
  <si>
    <t>KY13 (T) Конференц-приставка / TA11A/TA12B 1300*750*750</t>
  </si>
  <si>
    <t>D0000028291</t>
  </si>
  <si>
    <t>KY 18D (T) Стол письменный / TA11A/TA12B 1800*1000*750 *</t>
  </si>
  <si>
    <t>D0000027266</t>
  </si>
  <si>
    <r>
      <t xml:space="preserve">KY 3416 (T) Стол для заседаний / TA11A/TA12B 3400*1600*750 
</t>
    </r>
    <r>
      <rPr>
        <b/>
        <sz val="10"/>
        <color indexed="8"/>
        <rFont val="Arial"/>
        <family val="2"/>
        <charset val="204"/>
      </rPr>
      <t>10-12 человек.</t>
    </r>
  </si>
  <si>
    <t>Общий остаток указан на дату формирования прайс-листа, его необходимо уточнять у менеджера</t>
  </si>
  <si>
    <t>D0000028297</t>
  </si>
  <si>
    <t>KY M45 Тумба подкатная c 3-мя ящиками / TA17A/TA14B 450*550*500</t>
  </si>
  <si>
    <t>D0000028292</t>
  </si>
  <si>
    <t>KY 8080 Стол журнальный / TA17A/TA14 800*800*470</t>
  </si>
  <si>
    <t>D0000018465</t>
  </si>
  <si>
    <t>KY 2212 Стол для заседаний / TA17A/TA12 2200*1200*750 *</t>
  </si>
  <si>
    <t>Внимание у стола черные ноги</t>
  </si>
  <si>
    <t>D0000026946</t>
  </si>
  <si>
    <t>KY 1215G Шкаф двухдверный (стекл. фасад) / TA17A/TA14B 900*420*2200</t>
  </si>
  <si>
    <t>D0000017838</t>
  </si>
  <si>
    <t>KY 1265 Стол письменный / TA17 глянец 1200*650*750 *</t>
  </si>
  <si>
    <t>D0000028306</t>
  </si>
  <si>
    <t>Стеллаж,
стенка зеркало</t>
  </si>
  <si>
    <t>БЕЗ СТЕКЛА!</t>
  </si>
  <si>
    <r>
      <t xml:space="preserve">KYU </t>
    </r>
    <r>
      <rPr>
        <sz val="10"/>
        <color theme="1"/>
        <rFont val="Arial"/>
        <family val="2"/>
      </rPr>
      <t>TA11A/TA12B</t>
    </r>
  </si>
  <si>
    <t>Внимание! Наличие стола необходимо уточнять.</t>
  </si>
  <si>
    <t xml:space="preserve"> RoseWood ТА55</t>
  </si>
  <si>
    <t>Цена</t>
  </si>
  <si>
    <t>D0000026797</t>
  </si>
  <si>
    <t>PV965050 Верхняя секция шкафа с карнизом 965*408*500</t>
  </si>
  <si>
    <t>D0000042486</t>
  </si>
  <si>
    <t>PV965050 Верхняя секция шкафа с карнизом / TA20D / 965*408*500</t>
  </si>
  <si>
    <t>D0000026790</t>
  </si>
  <si>
    <t>PV965200-B Корпус шкафа с полками 965*366*2000</t>
  </si>
  <si>
    <t>D0000025901</t>
  </si>
  <si>
    <t>PVB173-250 L Стенка боковая для шкафа 173*435*2500</t>
  </si>
  <si>
    <t>D0000025902</t>
  </si>
  <si>
    <t>PVB173-250 R Стенка боковая для шкафа 173*435*2500</t>
  </si>
  <si>
    <t>D0000026597</t>
  </si>
  <si>
    <t>PVD-LW Дверцы деревян.маленькие 944*621*20, компл. 2 дверцы</t>
  </si>
  <si>
    <t>D0000026978</t>
  </si>
  <si>
    <t>PVD-MG Дверцы стеклян. большие 944*1250*20, компл. 2 дверцы</t>
  </si>
  <si>
    <t>D0000032673</t>
  </si>
  <si>
    <t>PVK2500 Пилястра промежуточная для шкафа (средняя) 173*200*2500</t>
  </si>
  <si>
    <t>D0000026977</t>
  </si>
  <si>
    <t>PVD-HW (T) Дверцы деревянные / TA20D 944*1895*20, компл. *</t>
  </si>
  <si>
    <t>PVD-MW Дверцы деревян.большие / TA20D 944*1250*20, компл. *</t>
  </si>
  <si>
    <t>D0000017161</t>
  </si>
  <si>
    <t>1 в ТЦ Гранд</t>
  </si>
  <si>
    <t>3 в резерве</t>
  </si>
  <si>
    <t>1 в резерве</t>
  </si>
  <si>
    <t>2 в резерве</t>
  </si>
  <si>
    <t>Нескладская программа (элементы в наличии на дату формирования прайса)</t>
  </si>
  <si>
    <t>2 в тц</t>
  </si>
  <si>
    <t>3000*1700
*780</t>
  </si>
  <si>
    <t>DA 41HM</t>
  </si>
  <si>
    <t>1 в тц</t>
  </si>
  <si>
    <t>FOSTER FT1240 Шкаф для документов / TA21 / Серый / 1200*400*2200</t>
  </si>
  <si>
    <t>D0000046606</t>
  </si>
  <si>
    <t>1.2.2.8 FOSTER</t>
  </si>
  <si>
    <t>D0000046605</t>
  </si>
  <si>
    <t>FOSTER FT9040D Шкаф для документов / TA21 / Серый / 900*400*2200*</t>
  </si>
  <si>
    <t>FOSTER FT9040W Шкаф для одежды / TA21 / Серый / 900*400*2200</t>
  </si>
  <si>
    <t>D0000046604</t>
  </si>
  <si>
    <t>FOSTER FT4561 Тумба подкатная / TA06A / Серый / 450*550*610*</t>
  </si>
  <si>
    <t>D0000044338</t>
  </si>
  <si>
    <t>FOSTER FT2412 Шкаф для документов / TA06 / Серый / 2020*400*1200*</t>
  </si>
  <si>
    <t>D0000038339</t>
  </si>
  <si>
    <t>AV2897 (T) Шкаф низкий / TA23YA +paint RAL1013 / 2850*430*970</t>
  </si>
  <si>
    <t>Цена для розницы со скидкой 70%</t>
  </si>
  <si>
    <t>D0000000280</t>
  </si>
  <si>
    <t>PVPEGAGC (YB-108) Корзина для мусора / TA02 350*350*650</t>
  </si>
  <si>
    <t>1.2.1.6 ROMANO</t>
  </si>
  <si>
    <t>IN-T Трибуна / TA14C 600*500*1080 *</t>
  </si>
  <si>
    <t>D0000026892</t>
  </si>
  <si>
    <t>RL320-4G Шкаф 4-х дверный (Двери стеклянные) / TA03 2320*466*2180 *</t>
  </si>
  <si>
    <t>D0000000142</t>
  </si>
  <si>
    <t>+7 (495) 789-49-53
E-mail: office@directoria-moder.ru</t>
  </si>
  <si>
    <t>+7 (495) 789-49-53
E-mail: office@directoria
-moder.ru</t>
  </si>
  <si>
    <t>Финальная цена со скидкой 50% для розницы</t>
  </si>
  <si>
    <t xml:space="preserve">Финальная цена со скидкой 50% для розницы </t>
  </si>
  <si>
    <t>Стол для совещаний 
3 метра.</t>
  </si>
  <si>
    <t>Кабинет руководителя DAO Wanut (TA56A)</t>
  </si>
  <si>
    <t>СКИДКА до 50%</t>
  </si>
  <si>
    <t>СКИДКА 70%</t>
  </si>
  <si>
    <r>
      <t xml:space="preserve">Коллекция 
INTER 
в TA16G и TA03
</t>
    </r>
    <r>
      <rPr>
        <b/>
        <sz val="12"/>
        <color rgb="FFFF0000"/>
        <rFont val="Arial"/>
        <family val="2"/>
        <charset val="204"/>
      </rPr>
      <t>Скидка до 70%</t>
    </r>
  </si>
  <si>
    <t>D0000000252</t>
  </si>
  <si>
    <t>PV1680 Стол письменный 1600*800*780*</t>
  </si>
  <si>
    <t>D0000016317</t>
  </si>
  <si>
    <t>PV1260 Стол компьютерный / TA20D 1200*600*780</t>
  </si>
</sst>
</file>

<file path=xl/styles.xml><?xml version="1.0" encoding="utf-8"?>
<styleSheet xmlns="http://schemas.openxmlformats.org/spreadsheetml/2006/main">
  <numFmts count="16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164" formatCode="_-* #,##0&quot;р.&quot;_-;\-* #,##0&quot;р.&quot;_-;_-* &quot;-&quot;??&quot;р.&quot;_-;_-@_-"/>
    <numFmt numFmtId="165" formatCode="#,##0\ _₽"/>
    <numFmt numFmtId="166" formatCode="0;[Red]\-0"/>
    <numFmt numFmtId="167" formatCode="_-* #,##0.00&quot;р.&quot;_-;\-* #,##0.00&quot;р.&quot;_-;_-* &quot;-&quot;??&quot;р.&quot;_-;_-@_-"/>
    <numFmt numFmtId="168" formatCode="#,##0.00&quot; руб.&quot;"/>
    <numFmt numFmtId="169" formatCode="_-* #,##0.00_-;\-* #,##0.00_-;_-* &quot;-&quot;??_-;_-@_-"/>
    <numFmt numFmtId="170" formatCode="_ * #,##0.00_ ;_ * \-#,##0.00_ ;_ * &quot;-&quot;??_ ;_ @_ "/>
    <numFmt numFmtId="171" formatCode="dd/mm/yy;@"/>
    <numFmt numFmtId="172" formatCode="#,##0&quot;р.&quot;"/>
    <numFmt numFmtId="173" formatCode="#,##0\ &quot;₽&quot;"/>
    <numFmt numFmtId="174" formatCode="&quot;￥&quot;#,##0;[Red]&quot;￥&quot;\-#,##0"/>
    <numFmt numFmtId="175" formatCode="0.0;[Red]\-0.0"/>
    <numFmt numFmtId="176" formatCode="0.00;[Red]\-0.00"/>
    <numFmt numFmtId="177" formatCode="0.000;[Red]\-0.000"/>
  </numFmts>
  <fonts count="12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0"/>
      <color indexed="8"/>
      <name val="Arial"/>
      <family val="2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4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sz val="12"/>
      <name val="宋体"/>
      <family val="3"/>
      <charset val="134"/>
    </font>
    <font>
      <sz val="10"/>
      <name val="Helv"/>
      <family val="2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1"/>
      <name val="ＭＳ Ｐゴシック"/>
      <family val="2"/>
    </font>
    <font>
      <b/>
      <sz val="12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sz val="9"/>
      <color theme="1"/>
      <name val="Arial"/>
      <family val="2"/>
    </font>
    <font>
      <sz val="9"/>
      <name val="Arial"/>
      <family val="2"/>
      <charset val="204"/>
    </font>
    <font>
      <sz val="11"/>
      <color indexed="8"/>
      <name val="微软雅黑"/>
      <family val="2"/>
      <charset val="134"/>
    </font>
    <font>
      <sz val="13"/>
      <color indexed="8"/>
      <name val="微软雅黑"/>
      <family val="2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u/>
      <sz val="14"/>
      <color theme="10"/>
      <name val="Calibri"/>
      <family val="2"/>
      <charset val="204"/>
    </font>
    <font>
      <b/>
      <u/>
      <sz val="12"/>
      <color theme="10"/>
      <name val="Calibri"/>
      <family val="2"/>
      <charset val="204"/>
    </font>
    <font>
      <sz val="11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sz val="13"/>
      <color indexed="8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name val="Arial"/>
      <family val="2"/>
      <charset val="204"/>
    </font>
    <font>
      <sz val="12"/>
      <color indexed="8"/>
      <name val="微软雅黑"/>
      <charset val="134"/>
    </font>
    <font>
      <sz val="14"/>
      <color theme="1"/>
      <name val="Calibri"/>
      <family val="2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24"/>
      <color indexed="8"/>
      <name val="微软雅黑"/>
      <charset val="134"/>
    </font>
    <font>
      <sz val="13"/>
      <color indexed="8"/>
      <name val="微软雅黑"/>
      <charset val="134"/>
    </font>
    <font>
      <b/>
      <sz val="13"/>
      <color indexed="8"/>
      <name val="微软雅黑"/>
      <charset val="134"/>
    </font>
    <font>
      <sz val="13.5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2"/>
      <color rgb="FF000000"/>
      <name val="微软雅黑"/>
      <charset val="134"/>
    </font>
    <font>
      <b/>
      <u/>
      <sz val="16"/>
      <color theme="10"/>
      <name val="Calibri"/>
      <family val="2"/>
      <charset val="204"/>
    </font>
    <font>
      <b/>
      <sz val="13"/>
      <color rgb="FF000000"/>
      <name val="微软雅黑"/>
      <charset val="134"/>
    </font>
    <font>
      <sz val="16"/>
      <color indexed="8"/>
      <name val="微软雅黑"/>
      <charset val="134"/>
    </font>
    <font>
      <sz val="12"/>
      <color rgb="FF000000"/>
      <name val="Arial"/>
      <family val="2"/>
      <charset val="204"/>
    </font>
    <font>
      <sz val="13"/>
      <color rgb="FF000000"/>
      <name val="Arial"/>
      <family val="2"/>
      <charset val="204"/>
    </font>
    <font>
      <b/>
      <sz val="14"/>
      <color indexed="8"/>
      <name val="微软雅黑"/>
      <charset val="134"/>
    </font>
    <font>
      <sz val="14"/>
      <color indexed="8"/>
      <name val="微软雅黑"/>
      <charset val="134"/>
    </font>
    <font>
      <sz val="12"/>
      <name val="微软雅黑"/>
      <charset val="13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微软雅黑"/>
      <family val="2"/>
      <charset val="134"/>
    </font>
    <font>
      <sz val="12"/>
      <color indexed="8"/>
      <name val="微软雅黑"/>
      <charset val="204"/>
    </font>
    <font>
      <sz val="11"/>
      <color indexed="8"/>
      <name val="微软雅黑"/>
      <charset val="204"/>
    </font>
    <font>
      <sz val="12"/>
      <color indexed="8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微软雅黑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rgb="FFC00000"/>
      <name val="微软雅黑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宋体"/>
      <charset val="134"/>
    </font>
    <font>
      <b/>
      <sz val="9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name val="Arial"/>
      <family val="2"/>
    </font>
    <font>
      <sz val="9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4"/>
      <color indexed="8"/>
      <name val="微软雅黑"/>
      <family val="2"/>
      <charset val="134"/>
    </font>
    <font>
      <b/>
      <sz val="13"/>
      <color indexed="8"/>
      <name val="微软雅黑"/>
      <family val="2"/>
      <charset val="134"/>
    </font>
    <font>
      <b/>
      <sz val="18"/>
      <color indexed="8"/>
      <name val="微软雅黑"/>
      <family val="2"/>
      <charset val="134"/>
    </font>
    <font>
      <b/>
      <sz val="24"/>
      <color indexed="8"/>
      <name val="微软雅黑"/>
      <family val="2"/>
      <charset val="134"/>
    </font>
    <font>
      <sz val="11"/>
      <color rgb="FF000000"/>
      <name val="Arial"/>
      <family val="2"/>
      <charset val="204"/>
    </font>
    <font>
      <b/>
      <sz val="12"/>
      <color indexed="8"/>
      <name val="微软雅黑"/>
      <family val="2"/>
      <charset val="134"/>
    </font>
    <font>
      <u/>
      <sz val="11"/>
      <color indexed="20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b/>
      <sz val="14"/>
      <color indexed="8"/>
      <name val="微软雅黑"/>
      <family val="2"/>
      <charset val="13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8">
    <xf numFmtId="0" fontId="0" fillId="0" borderId="0"/>
    <xf numFmtId="0" fontId="9" fillId="0" borderId="0"/>
    <xf numFmtId="164" fontId="15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  <xf numFmtId="0" fontId="15" fillId="0" borderId="0">
      <alignment horizontal="left"/>
    </xf>
    <xf numFmtId="167" fontId="15" fillId="0" borderId="0" applyFon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9" fillId="0" borderId="0"/>
    <xf numFmtId="0" fontId="32" fillId="0" borderId="0"/>
    <xf numFmtId="0" fontId="32" fillId="0" borderId="0"/>
    <xf numFmtId="0" fontId="18" fillId="0" borderId="0"/>
    <xf numFmtId="9" fontId="16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5" fillId="0" borderId="0" applyFont="0" applyFill="0" applyBorder="0" applyAlignment="0" applyProtection="0">
      <alignment vertical="center"/>
    </xf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/>
    <xf numFmtId="0" fontId="39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10" fillId="0" borderId="0"/>
    <xf numFmtId="0" fontId="40" fillId="0" borderId="0"/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5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>
      <alignment vertical="center"/>
    </xf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2" fillId="0" borderId="0">
      <alignment vertical="center"/>
    </xf>
    <xf numFmtId="0" fontId="15" fillId="0" borderId="0"/>
    <xf numFmtId="0" fontId="102" fillId="0" borderId="0"/>
    <xf numFmtId="0" fontId="9" fillId="0" borderId="0"/>
    <xf numFmtId="9" fontId="102" fillId="0" borderId="0" applyFont="0" applyFill="0" applyBorder="0" applyAlignment="0" applyProtection="0"/>
    <xf numFmtId="0" fontId="122" fillId="0" borderId="0"/>
    <xf numFmtId="0" fontId="32" fillId="0" borderId="0"/>
    <xf numFmtId="0" fontId="32" fillId="0" borderId="0">
      <alignment vertical="center"/>
    </xf>
  </cellStyleXfs>
  <cellXfs count="538">
    <xf numFmtId="0" fontId="0" fillId="0" borderId="0" xfId="0"/>
    <xf numFmtId="0" fontId="10" fillId="0" borderId="0" xfId="1" applyFont="1" applyAlignment="1">
      <alignment wrapText="1"/>
    </xf>
    <xf numFmtId="0" fontId="10" fillId="0" borderId="0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38" fontId="13" fillId="3" borderId="2" xfId="1" applyNumberFormat="1" applyFont="1" applyFill="1" applyBorder="1" applyAlignment="1">
      <alignment horizontal="center" vertical="center" wrapText="1"/>
    </xf>
    <xf numFmtId="0" fontId="9" fillId="3" borderId="2" xfId="1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left" vertical="center" wrapText="1"/>
    </xf>
    <xf numFmtId="0" fontId="7" fillId="3" borderId="2" xfId="1" applyNumberFormat="1" applyFont="1" applyFill="1" applyBorder="1" applyAlignment="1">
      <alignment horizontal="left" vertical="top" wrapText="1" indent="5"/>
    </xf>
    <xf numFmtId="1" fontId="13" fillId="3" borderId="2" xfId="1" applyNumberFormat="1" applyFont="1" applyFill="1" applyBorder="1" applyAlignment="1">
      <alignment horizontal="center" vertical="center" wrapText="1"/>
    </xf>
    <xf numFmtId="0" fontId="9" fillId="3" borderId="2" xfId="1" applyNumberFormat="1" applyFont="1" applyFill="1" applyBorder="1" applyAlignment="1">
      <alignment horizontal="center" vertical="top" wrapText="1"/>
    </xf>
    <xf numFmtId="0" fontId="1" fillId="0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41" fontId="10" fillId="0" borderId="0" xfId="1" applyNumberFormat="1" applyFont="1" applyAlignment="1">
      <alignment horizontal="left" vertical="center" wrapText="1"/>
    </xf>
    <xf numFmtId="1" fontId="10" fillId="0" borderId="0" xfId="1" applyNumberFormat="1" applyFont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left" vertical="center" wrapText="1"/>
    </xf>
    <xf numFmtId="41" fontId="4" fillId="5" borderId="2" xfId="1" applyNumberFormat="1" applyFont="1" applyFill="1" applyBorder="1" applyAlignment="1">
      <alignment horizontal="center" vertical="center" wrapText="1"/>
    </xf>
    <xf numFmtId="1" fontId="4" fillId="5" borderId="2" xfId="1" applyNumberFormat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wrapText="1"/>
    </xf>
    <xf numFmtId="0" fontId="21" fillId="3" borderId="2" xfId="1" applyNumberFormat="1" applyFont="1" applyFill="1" applyBorder="1" applyAlignment="1">
      <alignment horizontal="left" vertical="center" wrapText="1"/>
    </xf>
    <xf numFmtId="165" fontId="13" fillId="3" borderId="2" xfId="1" applyNumberFormat="1" applyFont="1" applyFill="1" applyBorder="1" applyAlignment="1">
      <alignment horizontal="center" vertical="center" wrapText="1"/>
    </xf>
    <xf numFmtId="0" fontId="9" fillId="0" borderId="2" xfId="1" applyBorder="1"/>
    <xf numFmtId="0" fontId="10" fillId="0" borderId="0" xfId="1" applyFont="1" applyAlignment="1">
      <alignment horizontal="left" vertical="center" wrapText="1"/>
    </xf>
    <xf numFmtId="41" fontId="10" fillId="0" borderId="0" xfId="1" applyNumberFormat="1" applyFont="1" applyAlignment="1">
      <alignment horizontal="center" vertical="center" wrapText="1"/>
    </xf>
    <xf numFmtId="0" fontId="9" fillId="0" borderId="0" xfId="1"/>
    <xf numFmtId="0" fontId="9" fillId="0" borderId="0" xfId="1" applyAlignment="1">
      <alignment horizontal="center" vertical="center"/>
    </xf>
    <xf numFmtId="0" fontId="9" fillId="0" borderId="0" xfId="1" applyBorder="1" applyAlignment="1"/>
    <xf numFmtId="14" fontId="9" fillId="0" borderId="0" xfId="1" applyNumberFormat="1" applyBorder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8" fillId="5" borderId="2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4" fillId="0" borderId="2" xfId="1" applyNumberFormat="1" applyFont="1" applyFill="1" applyBorder="1" applyAlignment="1">
      <alignment horizontal="left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4" fillId="5" borderId="6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9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14" fontId="8" fillId="0" borderId="0" xfId="1" applyNumberFormat="1" applyFont="1" applyAlignment="1">
      <alignment wrapText="1"/>
    </xf>
    <xf numFmtId="41" fontId="4" fillId="5" borderId="6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4" fillId="5" borderId="6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Fill="1" applyBorder="1" applyAlignment="1"/>
    <xf numFmtId="1" fontId="0" fillId="0" borderId="0" xfId="0" applyNumberFormat="1" applyFill="1" applyBorder="1" applyAlignment="1"/>
    <xf numFmtId="14" fontId="0" fillId="0" borderId="0" xfId="0" applyNumberFormat="1" applyBorder="1" applyAlignment="1"/>
    <xf numFmtId="0" fontId="8" fillId="0" borderId="2" xfId="6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1" fontId="0" fillId="0" borderId="0" xfId="0" applyNumberFormat="1"/>
    <xf numFmtId="0" fontId="0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right"/>
    </xf>
    <xf numFmtId="1" fontId="0" fillId="0" borderId="0" xfId="0" applyNumberFormat="1" applyBorder="1"/>
    <xf numFmtId="0" fontId="42" fillId="4" borderId="2" xfId="6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horizontal="left" vertical="center" wrapText="1"/>
    </xf>
    <xf numFmtId="0" fontId="0" fillId="4" borderId="4" xfId="0" applyFill="1" applyBorder="1" applyAlignment="1">
      <alignment vertical="center"/>
    </xf>
    <xf numFmtId="0" fontId="0" fillId="0" borderId="0" xfId="0" applyBorder="1" applyAlignment="1"/>
    <xf numFmtId="0" fontId="0" fillId="0" borderId="10" xfId="0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0" fillId="3" borderId="2" xfId="0" applyNumberForma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7" borderId="13" xfId="0" applyFill="1" applyBorder="1" applyAlignment="1">
      <alignment horizontal="center" vertical="top" wrapText="1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 wrapText="1"/>
    </xf>
    <xf numFmtId="165" fontId="13" fillId="0" borderId="2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left" vertical="top" wrapText="1"/>
    </xf>
    <xf numFmtId="0" fontId="15" fillId="7" borderId="13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32" fillId="0" borderId="0" xfId="19" applyAlignment="1">
      <alignment vertical="center"/>
    </xf>
    <xf numFmtId="0" fontId="32" fillId="0" borderId="0" xfId="19" applyAlignment="1">
      <alignment horizontal="center" vertical="center"/>
    </xf>
    <xf numFmtId="1" fontId="32" fillId="0" borderId="0" xfId="19" applyNumberFormat="1" applyAlignment="1">
      <alignment horizontal="center" vertical="center"/>
    </xf>
    <xf numFmtId="0" fontId="45" fillId="3" borderId="2" xfId="19" applyNumberFormat="1" applyFont="1" applyFill="1" applyBorder="1" applyAlignment="1">
      <alignment vertical="center" wrapText="1"/>
    </xf>
    <xf numFmtId="0" fontId="4" fillId="5" borderId="2" xfId="19" applyNumberFormat="1" applyFont="1" applyFill="1" applyBorder="1" applyAlignment="1">
      <alignment horizontal="center" vertical="center" wrapText="1"/>
    </xf>
    <xf numFmtId="0" fontId="4" fillId="8" borderId="2" xfId="19" applyNumberFormat="1" applyFont="1" applyFill="1" applyBorder="1" applyAlignment="1">
      <alignment horizontal="center" vertical="center" wrapText="1"/>
    </xf>
    <xf numFmtId="0" fontId="32" fillId="0" borderId="0" xfId="19" applyFill="1" applyAlignment="1">
      <alignment vertical="center"/>
    </xf>
    <xf numFmtId="0" fontId="47" fillId="0" borderId="1" xfId="19" applyFont="1" applyFill="1" applyBorder="1" applyAlignment="1">
      <alignment horizontal="right" vertical="center"/>
    </xf>
    <xf numFmtId="1" fontId="32" fillId="0" borderId="0" xfId="19" applyNumberFormat="1" applyFill="1" applyAlignment="1">
      <alignment horizontal="center" vertical="center"/>
    </xf>
    <xf numFmtId="0" fontId="32" fillId="0" borderId="0" xfId="19" applyAlignment="1">
      <alignment horizontal="left" vertical="center"/>
    </xf>
    <xf numFmtId="0" fontId="3" fillId="0" borderId="0" xfId="19" applyFont="1" applyAlignment="1">
      <alignment vertical="center" wrapText="1"/>
    </xf>
    <xf numFmtId="0" fontId="0" fillId="0" borderId="0" xfId="19" applyFont="1" applyAlignment="1">
      <alignment vertical="center"/>
    </xf>
    <xf numFmtId="0" fontId="32" fillId="0" borderId="2" xfId="19" applyFont="1" applyFill="1" applyBorder="1" applyAlignment="1">
      <alignment horizontal="center" vertical="center" wrapText="1"/>
    </xf>
    <xf numFmtId="0" fontId="32" fillId="0" borderId="2" xfId="19" applyFont="1" applyBorder="1" applyAlignment="1">
      <alignment horizontal="center" vertical="center" wrapText="1"/>
    </xf>
    <xf numFmtId="1" fontId="48" fillId="3" borderId="2" xfId="19" applyNumberFormat="1" applyFont="1" applyFill="1" applyBorder="1" applyAlignment="1">
      <alignment horizontal="center" vertical="center" wrapText="1"/>
    </xf>
    <xf numFmtId="0" fontId="45" fillId="3" borderId="0" xfId="19" applyNumberFormat="1" applyFont="1" applyFill="1" applyBorder="1" applyAlignment="1">
      <alignment vertical="center" wrapText="1"/>
    </xf>
    <xf numFmtId="3" fontId="1" fillId="0" borderId="0" xfId="19" applyNumberFormat="1" applyFont="1" applyFill="1" applyBorder="1" applyAlignment="1">
      <alignment horizontal="center" vertical="center" wrapText="1"/>
    </xf>
    <xf numFmtId="3" fontId="43" fillId="0" borderId="0" xfId="19" applyNumberFormat="1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71" fontId="0" fillId="0" borderId="0" xfId="0" applyNumberFormat="1" applyFill="1" applyBorder="1" applyAlignment="1"/>
    <xf numFmtId="0" fontId="0" fillId="0" borderId="0" xfId="0" applyAlignment="1">
      <alignment horizontal="center"/>
    </xf>
    <xf numFmtId="0" fontId="17" fillId="0" borderId="2" xfId="4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3" borderId="2" xfId="0" applyNumberFormat="1" applyFill="1" applyBorder="1" applyAlignment="1">
      <alignment horizontal="left" vertical="center" wrapText="1"/>
    </xf>
    <xf numFmtId="0" fontId="15" fillId="4" borderId="2" xfId="6" applyFill="1" applyBorder="1" applyAlignment="1">
      <alignment vertical="center" wrapText="1"/>
    </xf>
    <xf numFmtId="0" fontId="15" fillId="0" borderId="2" xfId="6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54" fillId="0" borderId="2" xfId="6" applyFont="1" applyFill="1" applyBorder="1" applyAlignment="1">
      <alignment vertical="center" wrapText="1"/>
    </xf>
    <xf numFmtId="172" fontId="49" fillId="4" borderId="2" xfId="6" applyNumberFormat="1" applyFont="1" applyFill="1" applyBorder="1" applyAlignment="1">
      <alignment horizontal="center" vertical="center"/>
    </xf>
    <xf numFmtId="172" fontId="49" fillId="0" borderId="2" xfId="6" applyNumberFormat="1" applyFont="1" applyFill="1" applyBorder="1" applyAlignment="1">
      <alignment horizontal="center" vertical="center"/>
    </xf>
    <xf numFmtId="172" fontId="49" fillId="0" borderId="2" xfId="7" applyNumberFormat="1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left" vertical="center" wrapText="1"/>
    </xf>
    <xf numFmtId="0" fontId="17" fillId="0" borderId="0" xfId="4" applyAlignment="1">
      <alignment horizontal="right" vertical="center"/>
    </xf>
    <xf numFmtId="0" fontId="25" fillId="0" borderId="2" xfId="6" applyFont="1" applyBorder="1" applyAlignment="1">
      <alignment horizontal="left" vertical="center" wrapText="1"/>
    </xf>
    <xf numFmtId="168" fontId="15" fillId="0" borderId="4" xfId="6" applyNumberFormat="1" applyFont="1" applyBorder="1" applyAlignment="1">
      <alignment horizontal="right" vertical="center"/>
    </xf>
    <xf numFmtId="168" fontId="15" fillId="0" borderId="4" xfId="6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3" borderId="6" xfId="0" applyNumberFormat="1" applyFill="1" applyBorder="1" applyAlignment="1">
      <alignment horizontal="left" vertical="center" wrapText="1"/>
    </xf>
    <xf numFmtId="1" fontId="57" fillId="0" borderId="0" xfId="63" applyNumberFormat="1" applyFont="1" applyAlignment="1" applyProtection="1">
      <alignment horizontal="left"/>
    </xf>
    <xf numFmtId="0" fontId="0" fillId="4" borderId="0" xfId="0" applyFill="1"/>
    <xf numFmtId="0" fontId="0" fillId="0" borderId="0" xfId="0" applyAlignment="1">
      <alignment wrapText="1"/>
    </xf>
    <xf numFmtId="0" fontId="50" fillId="0" borderId="0" xfId="31" applyFont="1">
      <alignment vertical="center"/>
    </xf>
    <xf numFmtId="0" fontId="58" fillId="0" borderId="0" xfId="31" applyFont="1" applyBorder="1" applyAlignment="1">
      <alignment vertical="center"/>
    </xf>
    <xf numFmtId="0" fontId="51" fillId="0" borderId="0" xfId="31" applyFont="1">
      <alignment vertical="center"/>
    </xf>
    <xf numFmtId="0" fontId="59" fillId="0" borderId="0" xfId="31" applyFont="1" applyBorder="1">
      <alignment vertical="center"/>
    </xf>
    <xf numFmtId="0" fontId="60" fillId="0" borderId="0" xfId="31" applyFont="1" applyBorder="1">
      <alignment vertical="center"/>
    </xf>
    <xf numFmtId="0" fontId="60" fillId="0" borderId="0" xfId="31" applyFont="1">
      <alignment vertical="center"/>
    </xf>
    <xf numFmtId="0" fontId="63" fillId="0" borderId="0" xfId="31" applyFont="1" applyAlignment="1">
      <alignment horizontal="center" vertical="center"/>
    </xf>
    <xf numFmtId="0" fontId="64" fillId="0" borderId="2" xfId="31" applyFont="1" applyBorder="1" applyAlignment="1">
      <alignment horizontal="center" vertical="center" wrapText="1"/>
    </xf>
    <xf numFmtId="0" fontId="65" fillId="0" borderId="2" xfId="31" applyFont="1" applyFill="1" applyBorder="1" applyAlignment="1">
      <alignment horizontal="center" vertical="center" wrapText="1"/>
    </xf>
    <xf numFmtId="0" fontId="65" fillId="0" borderId="2" xfId="31" applyFont="1" applyFill="1" applyBorder="1" applyAlignment="1">
      <alignment horizontal="center" vertical="center"/>
    </xf>
    <xf numFmtId="0" fontId="64" fillId="0" borderId="0" xfId="31" applyFont="1" applyAlignment="1">
      <alignment horizontal="center" vertical="center"/>
    </xf>
    <xf numFmtId="0" fontId="65" fillId="0" borderId="2" xfId="0" applyFont="1" applyFill="1" applyBorder="1" applyAlignment="1">
      <alignment horizontal="center" vertical="center" wrapText="1"/>
    </xf>
    <xf numFmtId="0" fontId="64" fillId="0" borderId="0" xfId="31" applyFont="1" applyAlignment="1">
      <alignment horizontal="center" vertical="center" wrapText="1"/>
    </xf>
    <xf numFmtId="0" fontId="14" fillId="0" borderId="0" xfId="1" applyFont="1" applyFill="1" applyAlignment="1">
      <alignment horizontal="right" vertical="center" wrapText="1"/>
    </xf>
    <xf numFmtId="0" fontId="5" fillId="4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3" fontId="8" fillId="0" borderId="0" xfId="1" applyNumberFormat="1" applyFont="1" applyFill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0" fillId="0" borderId="0" xfId="1" applyFont="1" applyBorder="1" applyAlignment="1">
      <alignment horizontal="center" vertical="center" wrapText="1"/>
    </xf>
    <xf numFmtId="172" fontId="49" fillId="4" borderId="2" xfId="6" applyNumberFormat="1" applyFont="1" applyFill="1" applyBorder="1" applyAlignment="1">
      <alignment horizontal="center" vertical="center"/>
    </xf>
    <xf numFmtId="41" fontId="4" fillId="5" borderId="2" xfId="1" applyNumberFormat="1" applyFont="1" applyFill="1" applyBorder="1" applyAlignment="1">
      <alignment vertical="center" wrapText="1"/>
    </xf>
    <xf numFmtId="0" fontId="17" fillId="0" borderId="0" xfId="4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horizontal="left" vertical="center" wrapText="1"/>
    </xf>
    <xf numFmtId="172" fontId="49" fillId="4" borderId="0" xfId="6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" fontId="34" fillId="0" borderId="2" xfId="7" applyNumberFormat="1" applyFont="1" applyFill="1" applyBorder="1" applyAlignment="1">
      <alignment horizontal="center" vertical="center" wrapText="1"/>
    </xf>
    <xf numFmtId="0" fontId="32" fillId="0" borderId="0" xfId="19" applyAlignment="1">
      <alignment horizontal="right" vertical="center"/>
    </xf>
    <xf numFmtId="0" fontId="56" fillId="0" borderId="0" xfId="63" applyFont="1" applyAlignment="1" applyProtection="1">
      <alignment vertical="center"/>
    </xf>
    <xf numFmtId="0" fontId="67" fillId="0" borderId="0" xfId="4" applyFont="1" applyAlignment="1">
      <alignment horizontal="right" vertical="center"/>
    </xf>
    <xf numFmtId="0" fontId="56" fillId="0" borderId="0" xfId="63" applyFont="1" applyAlignment="1" applyProtection="1">
      <alignment horizontal="left" vertical="center"/>
    </xf>
    <xf numFmtId="0" fontId="57" fillId="0" borderId="0" xfId="63" applyFont="1" applyFill="1" applyBorder="1" applyAlignment="1" applyProtection="1">
      <alignment horizontal="left" vertical="center" wrapText="1"/>
    </xf>
    <xf numFmtId="0" fontId="57" fillId="0" borderId="0" xfId="63" applyFont="1" applyAlignment="1" applyProtection="1">
      <alignment wrapText="1"/>
    </xf>
    <xf numFmtId="0" fontId="17" fillId="0" borderId="0" xfId="4" applyAlignment="1">
      <alignment horizontal="right" vertical="center"/>
    </xf>
    <xf numFmtId="1" fontId="57" fillId="0" borderId="0" xfId="63" applyNumberFormat="1" applyFont="1" applyAlignment="1" applyProtection="1"/>
    <xf numFmtId="0" fontId="17" fillId="0" borderId="0" xfId="4" applyAlignment="1">
      <alignment vertical="center"/>
    </xf>
    <xf numFmtId="0" fontId="0" fillId="7" borderId="13" xfId="0" applyFill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7" borderId="16" xfId="0" applyFill="1" applyBorder="1" applyAlignment="1">
      <alignment horizontal="center" vertical="top" wrapText="1"/>
    </xf>
    <xf numFmtId="0" fontId="68" fillId="0" borderId="0" xfId="62" applyFont="1">
      <alignment vertical="center"/>
    </xf>
    <xf numFmtId="174" fontId="68" fillId="0" borderId="0" xfId="62" applyNumberFormat="1" applyFont="1">
      <alignment vertical="center"/>
    </xf>
    <xf numFmtId="0" fontId="69" fillId="0" borderId="0" xfId="62" applyFont="1">
      <alignment vertical="center"/>
    </xf>
    <xf numFmtId="0" fontId="70" fillId="0" borderId="0" xfId="62" applyFont="1" applyAlignment="1">
      <alignment vertical="center"/>
    </xf>
    <xf numFmtId="0" fontId="71" fillId="0" borderId="0" xfId="62" applyFont="1">
      <alignment vertical="center"/>
    </xf>
    <xf numFmtId="0" fontId="72" fillId="0" borderId="0" xfId="62" applyFont="1" applyAlignment="1">
      <alignment vertical="center"/>
    </xf>
    <xf numFmtId="0" fontId="75" fillId="0" borderId="0" xfId="62" applyFont="1">
      <alignment vertical="center"/>
    </xf>
    <xf numFmtId="0" fontId="72" fillId="0" borderId="0" xfId="62" applyFont="1">
      <alignment vertical="center"/>
    </xf>
    <xf numFmtId="174" fontId="71" fillId="0" borderId="0" xfId="62" applyNumberFormat="1" applyFont="1">
      <alignment vertical="center"/>
    </xf>
    <xf numFmtId="14" fontId="71" fillId="0" borderId="0" xfId="62" applyNumberFormat="1" applyFont="1">
      <alignment vertical="center"/>
    </xf>
    <xf numFmtId="0" fontId="72" fillId="0" borderId="0" xfId="62" applyFont="1" applyAlignment="1">
      <alignment horizontal="left" vertical="center"/>
    </xf>
    <xf numFmtId="0" fontId="77" fillId="0" borderId="0" xfId="62" applyFont="1">
      <alignment vertical="center"/>
    </xf>
    <xf numFmtId="0" fontId="78" fillId="0" borderId="0" xfId="62" applyFont="1" applyAlignment="1">
      <alignment horizontal="center" vertical="center"/>
    </xf>
    <xf numFmtId="0" fontId="78" fillId="0" borderId="0" xfId="62" applyFont="1">
      <alignment vertical="center"/>
    </xf>
    <xf numFmtId="0" fontId="79" fillId="0" borderId="0" xfId="62" applyNumberFormat="1" applyFont="1" applyBorder="1" applyAlignment="1">
      <alignment horizontal="left" vertical="top" wrapText="1"/>
    </xf>
    <xf numFmtId="0" fontId="81" fillId="0" borderId="0" xfId="62" applyFont="1" applyAlignment="1">
      <alignment horizontal="center" vertical="center"/>
    </xf>
    <xf numFmtId="0" fontId="82" fillId="0" borderId="0" xfId="62" applyFont="1" applyAlignment="1">
      <alignment horizontal="center" vertical="center"/>
    </xf>
    <xf numFmtId="0" fontId="17" fillId="0" borderId="0" xfId="4" applyBorder="1"/>
    <xf numFmtId="14" fontId="17" fillId="0" borderId="0" xfId="4" applyNumberFormat="1" applyBorder="1" applyAlignment="1"/>
    <xf numFmtId="0" fontId="17" fillId="0" borderId="0" xfId="4" applyBorder="1" applyAlignment="1"/>
    <xf numFmtId="0" fontId="17" fillId="0" borderId="0" xfId="4"/>
    <xf numFmtId="0" fontId="0" fillId="9" borderId="13" xfId="0" applyFill="1" applyBorder="1" applyAlignment="1">
      <alignment horizontal="left" vertical="center" wrapText="1"/>
    </xf>
    <xf numFmtId="0" fontId="84" fillId="0" borderId="4" xfId="0" applyFont="1" applyBorder="1" applyAlignment="1">
      <alignment horizontal="center" vertical="center" wrapText="1"/>
    </xf>
    <xf numFmtId="0" fontId="85" fillId="0" borderId="2" xfId="4" applyFont="1" applyBorder="1" applyAlignment="1">
      <alignment horizontal="left" vertical="center" wrapText="1"/>
    </xf>
    <xf numFmtId="0" fontId="17" fillId="0" borderId="4" xfId="4" applyBorder="1"/>
    <xf numFmtId="0" fontId="0" fillId="4" borderId="13" xfId="0" applyFill="1" applyBorder="1" applyAlignment="1">
      <alignment horizontal="left" vertical="center" wrapText="1"/>
    </xf>
    <xf numFmtId="0" fontId="84" fillId="0" borderId="2" xfId="0" applyFont="1" applyBorder="1" applyAlignment="1">
      <alignment horizontal="left" vertical="center" wrapText="1"/>
    </xf>
    <xf numFmtId="0" fontId="85" fillId="0" borderId="4" xfId="0" applyFont="1" applyBorder="1" applyAlignment="1">
      <alignment horizontal="center" vertical="center" wrapText="1"/>
    </xf>
    <xf numFmtId="0" fontId="17" fillId="0" borderId="0" xfId="4" applyBorder="1" applyAlignment="1">
      <alignment horizontal="left" vertical="center"/>
    </xf>
    <xf numFmtId="0" fontId="86" fillId="0" borderId="2" xfId="60" applyFont="1" applyFill="1" applyBorder="1" applyAlignment="1">
      <alignment horizontal="center" vertical="center" wrapText="1"/>
    </xf>
    <xf numFmtId="0" fontId="86" fillId="3" borderId="2" xfId="60" applyFont="1" applyFill="1" applyBorder="1" applyAlignment="1">
      <alignment horizontal="center" vertical="center" wrapText="1"/>
    </xf>
    <xf numFmtId="0" fontId="82" fillId="0" borderId="2" xfId="62" applyFont="1" applyBorder="1" applyAlignment="1">
      <alignment vertical="center"/>
    </xf>
    <xf numFmtId="0" fontId="69" fillId="0" borderId="0" xfId="62" applyFont="1" applyAlignment="1"/>
    <xf numFmtId="0" fontId="83" fillId="0" borderId="2" xfId="62" applyFont="1" applyFill="1" applyBorder="1" applyAlignment="1">
      <alignment horizontal="center" vertical="center" wrapText="1"/>
    </xf>
    <xf numFmtId="0" fontId="4" fillId="5" borderId="6" xfId="19" applyNumberFormat="1" applyFont="1" applyFill="1" applyBorder="1" applyAlignment="1">
      <alignment horizontal="center" vertical="center" wrapText="1"/>
    </xf>
    <xf numFmtId="3" fontId="5" fillId="0" borderId="0" xfId="19" applyNumberFormat="1" applyFont="1" applyBorder="1" applyAlignment="1">
      <alignment horizontal="center" vertical="center"/>
    </xf>
    <xf numFmtId="0" fontId="32" fillId="0" borderId="0" xfId="19" applyFont="1" applyFill="1" applyBorder="1" applyAlignment="1">
      <alignment horizontal="center" vertical="center" wrapText="1"/>
    </xf>
    <xf numFmtId="0" fontId="45" fillId="0" borderId="2" xfId="19" applyNumberFormat="1" applyFont="1" applyFill="1" applyBorder="1" applyAlignment="1">
      <alignment vertical="center" wrapText="1"/>
    </xf>
    <xf numFmtId="0" fontId="61" fillId="0" borderId="0" xfId="31" applyFont="1" applyBorder="1">
      <alignment vertical="center"/>
    </xf>
    <xf numFmtId="0" fontId="51" fillId="0" borderId="0" xfId="31" applyFont="1" applyBorder="1">
      <alignment vertical="center"/>
    </xf>
    <xf numFmtId="0" fontId="1" fillId="0" borderId="0" xfId="4" applyFont="1" applyBorder="1" applyAlignment="1">
      <alignment horizontal="right" vertical="center" wrapText="1"/>
    </xf>
    <xf numFmtId="0" fontId="30" fillId="5" borderId="2" xfId="19" applyNumberFormat="1" applyFont="1" applyFill="1" applyBorder="1" applyAlignment="1">
      <alignment horizontal="center" vertical="center" wrapText="1"/>
    </xf>
    <xf numFmtId="173" fontId="89" fillId="0" borderId="2" xfId="31" applyNumberFormat="1" applyFont="1" applyBorder="1" applyAlignment="1">
      <alignment horizontal="center" vertical="center"/>
    </xf>
    <xf numFmtId="173" fontId="90" fillId="0" borderId="2" xfId="31" applyNumberFormat="1" applyFont="1" applyBorder="1" applyAlignment="1">
      <alignment horizontal="center" vertical="center"/>
    </xf>
    <xf numFmtId="3" fontId="26" fillId="0" borderId="2" xfId="0" applyNumberFormat="1" applyFont="1" applyFill="1" applyBorder="1" applyAlignment="1">
      <alignment horizontal="center" vertical="center"/>
    </xf>
    <xf numFmtId="3" fontId="64" fillId="0" borderId="2" xfId="62" applyNumberFormat="1" applyFont="1" applyBorder="1" applyAlignment="1">
      <alignment horizontal="center" vertical="center"/>
    </xf>
    <xf numFmtId="0" fontId="17" fillId="0" borderId="0" xfId="4" applyAlignment="1">
      <alignment horizontal="right" vertical="center"/>
    </xf>
    <xf numFmtId="0" fontId="10" fillId="0" borderId="0" xfId="1" applyFont="1" applyBorder="1" applyAlignment="1">
      <alignment horizontal="center" vertical="center" wrapText="1"/>
    </xf>
    <xf numFmtId="0" fontId="17" fillId="0" borderId="0" xfId="4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3" fontId="26" fillId="0" borderId="0" xfId="0" applyNumberFormat="1" applyFont="1" applyBorder="1" applyAlignment="1">
      <alignment horizontal="center" vertical="center"/>
    </xf>
    <xf numFmtId="175" fontId="0" fillId="3" borderId="2" xfId="0" applyNumberFormat="1" applyFont="1" applyFill="1" applyBorder="1" applyAlignment="1">
      <alignment horizontal="center" vertical="center" wrapText="1"/>
    </xf>
    <xf numFmtId="166" fontId="0" fillId="3" borderId="2" xfId="0" applyNumberFormat="1" applyFont="1" applyFill="1" applyBorder="1" applyAlignment="1">
      <alignment horizontal="center" vertical="center" wrapText="1"/>
    </xf>
    <xf numFmtId="176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17" fillId="0" borderId="0" xfId="4" applyNumberFormat="1" applyBorder="1" applyAlignment="1">
      <alignment vertical="center" wrapText="1"/>
    </xf>
    <xf numFmtId="14" fontId="0" fillId="4" borderId="0" xfId="0" applyNumberFormat="1" applyFill="1" applyBorder="1" applyAlignment="1">
      <alignment vertical="top"/>
    </xf>
    <xf numFmtId="0" fontId="0" fillId="0" borderId="0" xfId="0" applyAlignment="1"/>
    <xf numFmtId="0" fontId="92" fillId="4" borderId="0" xfId="4" applyFont="1" applyFill="1" applyBorder="1" applyAlignment="1">
      <alignment vertical="center"/>
    </xf>
    <xf numFmtId="2" fontId="91" fillId="4" borderId="0" xfId="31" applyNumberFormat="1" applyFont="1" applyFill="1" applyAlignment="1">
      <alignment vertical="center" wrapText="1"/>
    </xf>
    <xf numFmtId="0" fontId="30" fillId="0" borderId="2" xfId="19" applyNumberFormat="1" applyFont="1" applyFill="1" applyBorder="1" applyAlignment="1">
      <alignment horizontal="center" vertical="center" wrapText="1"/>
    </xf>
    <xf numFmtId="0" fontId="32" fillId="0" borderId="2" xfId="19" applyBorder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0" fontId="66" fillId="0" borderId="2" xfId="62" applyFont="1" applyBorder="1" applyAlignment="1">
      <alignment horizontal="center" vertical="center"/>
    </xf>
    <xf numFmtId="0" fontId="64" fillId="0" borderId="2" xfId="31" applyFont="1" applyBorder="1" applyAlignment="1">
      <alignment horizontal="center" vertical="center"/>
    </xf>
    <xf numFmtId="0" fontId="0" fillId="0" borderId="0" xfId="0" applyFill="1" applyBorder="1"/>
    <xf numFmtId="0" fontId="41" fillId="0" borderId="11" xfId="0" applyFont="1" applyFill="1" applyBorder="1" applyAlignment="1">
      <alignment vertical="center" wrapText="1"/>
    </xf>
    <xf numFmtId="0" fontId="93" fillId="0" borderId="0" xfId="0" applyFont="1" applyBorder="1"/>
    <xf numFmtId="14" fontId="0" fillId="4" borderId="0" xfId="0" applyNumberFormat="1" applyFill="1" applyBorder="1" applyAlignment="1"/>
    <xf numFmtId="0" fontId="0" fillId="0" borderId="0" xfId="0" applyAlignment="1">
      <alignment horizontal="center" vertical="center"/>
    </xf>
    <xf numFmtId="0" fontId="0" fillId="4" borderId="0" xfId="0" applyFill="1" applyBorder="1"/>
    <xf numFmtId="0" fontId="97" fillId="4" borderId="0" xfId="60" applyNumberFormat="1" applyFont="1" applyFill="1" applyBorder="1" applyAlignment="1">
      <alignment horizontal="right" wrapText="1"/>
    </xf>
    <xf numFmtId="0" fontId="98" fillId="4" borderId="0" xfId="60" applyNumberFormat="1" applyFont="1" applyFill="1" applyBorder="1" applyAlignment="1">
      <alignment horizontal="left" wrapText="1"/>
    </xf>
    <xf numFmtId="9" fontId="92" fillId="4" borderId="0" xfId="60" applyNumberFormat="1" applyFont="1" applyFill="1" applyBorder="1" applyAlignment="1">
      <alignment horizontal="left" wrapText="1"/>
    </xf>
    <xf numFmtId="0" fontId="58" fillId="8" borderId="2" xfId="62" applyFont="1" applyFill="1" applyBorder="1" applyAlignment="1">
      <alignment horizontal="center" vertical="center"/>
    </xf>
    <xf numFmtId="0" fontId="99" fillId="8" borderId="2" xfId="66" applyFont="1" applyFill="1" applyBorder="1" applyAlignment="1">
      <alignment horizontal="center" vertical="center"/>
    </xf>
    <xf numFmtId="0" fontId="58" fillId="8" borderId="2" xfId="62" applyFont="1" applyFill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/>
    </xf>
    <xf numFmtId="0" fontId="99" fillId="0" borderId="2" xfId="0" applyFont="1" applyBorder="1" applyAlignment="1">
      <alignment horizontal="center" vertical="center" wrapText="1"/>
    </xf>
    <xf numFmtId="172" fontId="18" fillId="0" borderId="2" xfId="0" applyNumberFormat="1" applyFont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 wrapText="1"/>
    </xf>
    <xf numFmtId="0" fontId="99" fillId="0" borderId="2" xfId="0" applyFont="1" applyBorder="1" applyAlignment="1">
      <alignment horizontal="left" vertical="center" wrapText="1"/>
    </xf>
    <xf numFmtId="0" fontId="41" fillId="4" borderId="4" xfId="0" applyFont="1" applyFill="1" applyBorder="1" applyAlignment="1">
      <alignment horizontal="left" vertical="top" wrapText="1"/>
    </xf>
    <xf numFmtId="0" fontId="99" fillId="0" borderId="2" xfId="0" applyFont="1" applyFill="1" applyBorder="1" applyAlignment="1">
      <alignment horizontal="left" vertical="center" wrapText="1"/>
    </xf>
    <xf numFmtId="0" fontId="99" fillId="0" borderId="2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top" wrapText="1"/>
    </xf>
    <xf numFmtId="0" fontId="99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99" fillId="0" borderId="2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top" wrapText="1"/>
    </xf>
    <xf numFmtId="0" fontId="41" fillId="4" borderId="8" xfId="0" applyFont="1" applyFill="1" applyBorder="1" applyAlignment="1">
      <alignment horizontal="center" vertical="top" wrapText="1"/>
    </xf>
    <xf numFmtId="0" fontId="0" fillId="0" borderId="2" xfId="0" applyFill="1" applyBorder="1"/>
    <xf numFmtId="3" fontId="0" fillId="0" borderId="0" xfId="0" applyNumberFormat="1" applyFill="1"/>
    <xf numFmtId="0" fontId="101" fillId="0" borderId="0" xfId="66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3" fillId="0" borderId="0" xfId="19" applyFont="1" applyFill="1" applyBorder="1" applyAlignment="1">
      <alignment horizontal="left" vertical="center" wrapText="1"/>
    </xf>
    <xf numFmtId="0" fontId="23" fillId="0" borderId="0" xfId="19" applyFont="1" applyFill="1" applyBorder="1" applyAlignment="1">
      <alignment horizontal="left" vertical="center" wrapText="1"/>
    </xf>
    <xf numFmtId="0" fontId="33" fillId="0" borderId="0" xfId="19" applyFont="1" applyFill="1" applyBorder="1" applyAlignment="1">
      <alignment horizontal="right" vertical="center" wrapText="1"/>
    </xf>
    <xf numFmtId="1" fontId="11" fillId="0" borderId="0" xfId="19" applyNumberFormat="1" applyFont="1" applyFill="1" applyBorder="1" applyAlignment="1">
      <alignment horizontal="right" vertical="center" wrapText="1"/>
    </xf>
    <xf numFmtId="0" fontId="11" fillId="0" borderId="0" xfId="19" applyFont="1" applyFill="1" applyBorder="1" applyAlignment="1">
      <alignment horizontal="left" vertical="center" wrapText="1"/>
    </xf>
    <xf numFmtId="0" fontId="93" fillId="0" borderId="0" xfId="0" applyFont="1" applyBorder="1" applyAlignment="1">
      <alignment vertical="center"/>
    </xf>
    <xf numFmtId="0" fontId="0" fillId="8" borderId="2" xfId="0" applyFont="1" applyFill="1" applyBorder="1" applyAlignment="1">
      <alignment horizontal="center" vertical="center"/>
    </xf>
    <xf numFmtId="0" fontId="96" fillId="8" borderId="2" xfId="66" applyFont="1" applyFill="1" applyBorder="1" applyAlignment="1">
      <alignment horizontal="center" vertical="center" wrapText="1"/>
    </xf>
    <xf numFmtId="0" fontId="99" fillId="0" borderId="2" xfId="4" applyFont="1" applyBorder="1" applyAlignment="1">
      <alignment horizontal="center" vertical="center"/>
    </xf>
    <xf numFmtId="0" fontId="58" fillId="3" borderId="2" xfId="73" applyNumberFormat="1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vertical="top"/>
    </xf>
    <xf numFmtId="1" fontId="0" fillId="0" borderId="2" xfId="0" applyNumberForma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vertical="top" wrapText="1"/>
    </xf>
    <xf numFmtId="0" fontId="99" fillId="0" borderId="6" xfId="0" applyFont="1" applyBorder="1" applyAlignment="1">
      <alignment vertical="center" wrapText="1"/>
    </xf>
    <xf numFmtId="0" fontId="99" fillId="4" borderId="2" xfId="0" applyNumberFormat="1" applyFont="1" applyFill="1" applyBorder="1" applyAlignment="1">
      <alignment horizontal="center" vertical="center" wrapText="1"/>
    </xf>
    <xf numFmtId="0" fontId="99" fillId="3" borderId="2" xfId="73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3" fillId="0" borderId="10" xfId="0" applyFont="1" applyFill="1" applyBorder="1" applyAlignment="1">
      <alignment horizontal="center"/>
    </xf>
    <xf numFmtId="1" fontId="0" fillId="4" borderId="0" xfId="0" applyNumberFormat="1" applyFill="1"/>
    <xf numFmtId="1" fontId="0" fillId="0" borderId="0" xfId="0" applyNumberFormat="1" applyFill="1"/>
    <xf numFmtId="0" fontId="96" fillId="4" borderId="1" xfId="60" applyNumberFormat="1" applyFont="1" applyFill="1" applyBorder="1" applyAlignment="1">
      <alignment vertical="top" wrapText="1"/>
    </xf>
    <xf numFmtId="14" fontId="0" fillId="0" borderId="0" xfId="0" applyNumberFormat="1" applyBorder="1"/>
    <xf numFmtId="0" fontId="17" fillId="0" borderId="0" xfId="4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95" fillId="4" borderId="0" xfId="0" applyFont="1" applyFill="1" applyBorder="1" applyAlignment="1">
      <alignment horizontal="left" vertical="top" wrapText="1"/>
    </xf>
    <xf numFmtId="172" fontId="10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1" fillId="0" borderId="0" xfId="6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right" vertical="center" wrapText="1"/>
    </xf>
    <xf numFmtId="9" fontId="11" fillId="0" borderId="0" xfId="0" applyNumberFormat="1" applyFont="1" applyFill="1" applyBorder="1" applyAlignment="1">
      <alignment horizontal="right" vertical="top" wrapText="1"/>
    </xf>
    <xf numFmtId="1" fontId="11" fillId="0" borderId="0" xfId="0" applyNumberFormat="1" applyFont="1" applyFill="1" applyBorder="1" applyAlignment="1">
      <alignment horizontal="right" vertical="top" wrapText="1"/>
    </xf>
    <xf numFmtId="1" fontId="11" fillId="0" borderId="0" xfId="0" applyNumberFormat="1" applyFont="1" applyFill="1" applyBorder="1" applyAlignment="1">
      <alignment horizontal="left" vertical="top" wrapText="1"/>
    </xf>
    <xf numFmtId="0" fontId="31" fillId="4" borderId="2" xfId="6" applyFont="1" applyFill="1" applyBorder="1" applyAlignment="1">
      <alignment horizontal="center" vertical="center" wrapText="1"/>
    </xf>
    <xf numFmtId="3" fontId="105" fillId="0" borderId="2" xfId="31" applyNumberFormat="1" applyFont="1" applyBorder="1" applyAlignment="1">
      <alignment horizontal="center" vertical="center"/>
    </xf>
    <xf numFmtId="0" fontId="41" fillId="0" borderId="1" xfId="6" applyFont="1" applyFill="1" applyBorder="1" applyAlignment="1">
      <alignment vertical="top" wrapText="1"/>
    </xf>
    <xf numFmtId="9" fontId="11" fillId="0" borderId="1" xfId="0" applyNumberFormat="1" applyFont="1" applyFill="1" applyBorder="1" applyAlignment="1">
      <alignment vertical="top" wrapText="1"/>
    </xf>
    <xf numFmtId="9" fontId="11" fillId="0" borderId="1" xfId="0" applyNumberFormat="1" applyFont="1" applyFill="1" applyBorder="1" applyAlignment="1">
      <alignment horizontal="left" vertical="top" wrapText="1"/>
    </xf>
    <xf numFmtId="9" fontId="11" fillId="0" borderId="1" xfId="0" applyNumberFormat="1" applyFont="1" applyFill="1" applyBorder="1" applyAlignment="1">
      <alignment horizontal="right" vertical="top" wrapText="1"/>
    </xf>
    <xf numFmtId="173" fontId="18" fillId="0" borderId="2" xfId="31" applyNumberFormat="1" applyFont="1" applyBorder="1" applyAlignment="1">
      <alignment horizontal="center" vertical="center"/>
    </xf>
    <xf numFmtId="1" fontId="4" fillId="8" borderId="2" xfId="1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165" fontId="4" fillId="3" borderId="2" xfId="1" applyNumberFormat="1" applyFont="1" applyFill="1" applyBorder="1" applyAlignment="1">
      <alignment horizontal="center" vertical="center" wrapText="1"/>
    </xf>
    <xf numFmtId="38" fontId="4" fillId="3" borderId="2" xfId="1" applyNumberFormat="1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8" fillId="5" borderId="2" xfId="6" applyFont="1" applyFill="1" applyBorder="1" applyAlignment="1">
      <alignment horizontal="left" vertical="center" wrapText="1"/>
    </xf>
    <xf numFmtId="0" fontId="42" fillId="5" borderId="2" xfId="6" applyFont="1" applyFill="1" applyBorder="1" applyAlignment="1">
      <alignment horizontal="center" vertical="center" wrapText="1"/>
    </xf>
    <xf numFmtId="0" fontId="34" fillId="5" borderId="2" xfId="6" applyFont="1" applyFill="1" applyBorder="1" applyAlignment="1">
      <alignment horizontal="center" vertical="center" wrapText="1"/>
    </xf>
    <xf numFmtId="0" fontId="107" fillId="0" borderId="0" xfId="0" applyFont="1" applyBorder="1" applyAlignment="1">
      <alignment horizontal="center" vertical="center"/>
    </xf>
    <xf numFmtId="14" fontId="0" fillId="0" borderId="0" xfId="0" applyNumberFormat="1" applyFill="1" applyBorder="1" applyAlignment="1"/>
    <xf numFmtId="0" fontId="96" fillId="8" borderId="2" xfId="66" applyFont="1" applyFill="1" applyBorder="1" applyAlignment="1">
      <alignment horizontal="center" vertical="center"/>
    </xf>
    <xf numFmtId="0" fontId="99" fillId="0" borderId="10" xfId="0" applyFont="1" applyBorder="1" applyAlignment="1">
      <alignment horizontal="center" vertical="center"/>
    </xf>
    <xf numFmtId="0" fontId="108" fillId="4" borderId="10" xfId="6" applyFont="1" applyFill="1" applyBorder="1" applyAlignment="1">
      <alignment horizontal="left" vertical="center" wrapText="1"/>
    </xf>
    <xf numFmtId="168" fontId="15" fillId="4" borderId="8" xfId="6" applyNumberFormat="1" applyFont="1" applyFill="1" applyBorder="1" applyAlignment="1">
      <alignment horizontal="right" vertical="center"/>
    </xf>
    <xf numFmtId="168" fontId="27" fillId="4" borderId="8" xfId="6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168" fontId="15" fillId="4" borderId="4" xfId="6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168" fontId="15" fillId="4" borderId="2" xfId="6" applyNumberFormat="1" applyFont="1" applyFill="1" applyBorder="1" applyAlignment="1">
      <alignment horizontal="right" vertical="center"/>
    </xf>
    <xf numFmtId="0" fontId="0" fillId="5" borderId="9" xfId="0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 wrapText="1"/>
    </xf>
    <xf numFmtId="3" fontId="15" fillId="4" borderId="4" xfId="6" applyNumberFormat="1" applyFont="1" applyFill="1" applyBorder="1" applyAlignment="1">
      <alignment horizontal="right" vertical="center"/>
    </xf>
    <xf numFmtId="172" fontId="18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Fill="1" applyAlignment="1">
      <alignment vertical="center"/>
    </xf>
    <xf numFmtId="0" fontId="107" fillId="0" borderId="0" xfId="0" applyFont="1" applyAlignment="1">
      <alignment horizontal="center" vertical="center"/>
    </xf>
    <xf numFmtId="172" fontId="18" fillId="0" borderId="0" xfId="0" applyNumberFormat="1" applyFont="1" applyBorder="1" applyAlignment="1">
      <alignment horizontal="center" vertical="center"/>
    </xf>
    <xf numFmtId="14" fontId="0" fillId="4" borderId="0" xfId="0" applyNumberFormat="1" applyFill="1" applyBorder="1" applyAlignment="1">
      <alignment horizontal="center"/>
    </xf>
    <xf numFmtId="2" fontId="91" fillId="4" borderId="0" xfId="31" applyNumberFormat="1" applyFont="1" applyFill="1" applyAlignment="1">
      <alignment horizontal="right" vertical="center" wrapText="1"/>
    </xf>
    <xf numFmtId="0" fontId="50" fillId="4" borderId="0" xfId="31" applyFont="1" applyFill="1">
      <alignment vertical="center"/>
    </xf>
    <xf numFmtId="0" fontId="50" fillId="4" borderId="0" xfId="31" applyFont="1" applyFill="1" applyAlignment="1">
      <alignment horizontal="center" vertical="center"/>
    </xf>
    <xf numFmtId="0" fontId="22" fillId="4" borderId="0" xfId="31" applyFont="1" applyFill="1">
      <alignment vertical="center"/>
    </xf>
    <xf numFmtId="0" fontId="33" fillId="4" borderId="0" xfId="31" applyFont="1" applyFill="1">
      <alignment vertical="center"/>
    </xf>
    <xf numFmtId="0" fontId="111" fillId="4" borderId="0" xfId="31" applyFont="1" applyFill="1">
      <alignment vertical="center"/>
    </xf>
    <xf numFmtId="0" fontId="111" fillId="4" borderId="0" xfId="31" applyFont="1" applyFill="1" applyAlignment="1">
      <alignment vertical="center"/>
    </xf>
    <xf numFmtId="0" fontId="51" fillId="4" borderId="0" xfId="31" applyFont="1" applyFill="1">
      <alignment vertical="center"/>
    </xf>
    <xf numFmtId="0" fontId="51" fillId="4" borderId="0" xfId="31" applyFont="1" applyFill="1" applyAlignment="1">
      <alignment vertical="center"/>
    </xf>
    <xf numFmtId="0" fontId="113" fillId="0" borderId="0" xfId="0" applyFont="1" applyAlignment="1">
      <alignment vertical="center" wrapText="1"/>
    </xf>
    <xf numFmtId="0" fontId="114" fillId="4" borderId="0" xfId="31" applyFont="1" applyFill="1" applyAlignment="1">
      <alignment vertical="center"/>
    </xf>
    <xf numFmtId="0" fontId="110" fillId="4" borderId="0" xfId="31" applyFont="1" applyFill="1">
      <alignment vertical="center"/>
    </xf>
    <xf numFmtId="0" fontId="115" fillId="4" borderId="0" xfId="18" applyFont="1" applyFill="1" applyAlignment="1" applyProtection="1">
      <alignment horizontal="center" vertical="center"/>
    </xf>
    <xf numFmtId="0" fontId="119" fillId="4" borderId="0" xfId="31" applyFont="1" applyFill="1" applyAlignment="1">
      <alignment horizontal="center" vertical="center"/>
    </xf>
    <xf numFmtId="0" fontId="120" fillId="4" borderId="2" xfId="3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5" fillId="4" borderId="2" xfId="31" applyFont="1" applyFill="1" applyBorder="1" applyAlignment="1">
      <alignment horizontal="center" vertical="center" wrapText="1"/>
    </xf>
    <xf numFmtId="0" fontId="109" fillId="4" borderId="0" xfId="31" applyFont="1" applyFill="1" applyAlignment="1">
      <alignment horizontal="center" vertical="center"/>
    </xf>
    <xf numFmtId="0" fontId="121" fillId="0" borderId="2" xfId="0" applyFont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2" xfId="43" applyNumberFormat="1" applyFont="1" applyFill="1" applyBorder="1" applyAlignment="1">
      <alignment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12" xfId="43" applyNumberFormat="1" applyFont="1" applyFill="1" applyBorder="1" applyAlignment="1">
      <alignment horizontal="center" vertical="center" wrapText="1"/>
    </xf>
    <xf numFmtId="0" fontId="120" fillId="4" borderId="6" xfId="31" applyFont="1" applyFill="1" applyBorder="1" applyAlignment="1">
      <alignment horizontal="center" vertical="center"/>
    </xf>
    <xf numFmtId="0" fontId="25" fillId="4" borderId="6" xfId="43" applyNumberFormat="1" applyFont="1" applyFill="1" applyBorder="1" applyAlignment="1">
      <alignment horizontal="center" vertical="center" wrapText="1"/>
    </xf>
    <xf numFmtId="0" fontId="25" fillId="4" borderId="2" xfId="43" applyNumberFormat="1" applyFont="1" applyFill="1" applyBorder="1" applyAlignment="1">
      <alignment horizontal="center" vertical="center" wrapText="1"/>
    </xf>
    <xf numFmtId="0" fontId="50" fillId="4" borderId="0" xfId="31" applyFont="1" applyFill="1" applyBorder="1">
      <alignment vertical="center"/>
    </xf>
    <xf numFmtId="0" fontId="50" fillId="4" borderId="0" xfId="31" applyFont="1" applyFill="1" applyBorder="1" applyAlignment="1">
      <alignment vertical="center"/>
    </xf>
    <xf numFmtId="0" fontId="56" fillId="4" borderId="0" xfId="63" applyFont="1" applyFill="1" applyBorder="1" applyAlignment="1" applyProtection="1">
      <alignment vertical="center"/>
    </xf>
    <xf numFmtId="0" fontId="116" fillId="4" borderId="0" xfId="31" applyFont="1" applyFill="1" applyAlignment="1">
      <alignment vertical="top" wrapText="1"/>
    </xf>
    <xf numFmtId="0" fontId="50" fillId="4" borderId="0" xfId="31" applyFont="1" applyFill="1" applyAlignment="1">
      <alignment vertical="center"/>
    </xf>
    <xf numFmtId="0" fontId="116" fillId="4" borderId="0" xfId="31" applyFont="1" applyFill="1" applyAlignment="1">
      <alignment vertical="center" wrapText="1"/>
    </xf>
    <xf numFmtId="0" fontId="33" fillId="4" borderId="2" xfId="31" applyFont="1" applyFill="1" applyBorder="1" applyAlignment="1">
      <alignment horizontal="center" vertical="center"/>
    </xf>
    <xf numFmtId="0" fontId="51" fillId="0" borderId="0" xfId="31" applyFont="1" applyFill="1" applyBorder="1">
      <alignment vertical="center"/>
    </xf>
    <xf numFmtId="9" fontId="11" fillId="0" borderId="0" xfId="0" applyNumberFormat="1" applyFont="1" applyFill="1" applyBorder="1" applyAlignment="1">
      <alignment horizontal="left" vertical="top" wrapText="1"/>
    </xf>
    <xf numFmtId="3" fontId="117" fillId="5" borderId="2" xfId="31" applyNumberFormat="1" applyFont="1" applyFill="1" applyBorder="1" applyAlignment="1">
      <alignment horizontal="center" vertical="center" wrapText="1"/>
    </xf>
    <xf numFmtId="0" fontId="117" fillId="5" borderId="2" xfId="31" applyFont="1" applyFill="1" applyBorder="1" applyAlignment="1">
      <alignment horizontal="center" vertical="center"/>
    </xf>
    <xf numFmtId="0" fontId="118" fillId="5" borderId="2" xfId="31" applyFont="1" applyFill="1" applyBorder="1" applyAlignment="1">
      <alignment horizontal="center" vertical="center"/>
    </xf>
    <xf numFmtId="0" fontId="63" fillId="0" borderId="10" xfId="31" applyFont="1" applyBorder="1" applyAlignment="1">
      <alignment horizontal="center" vertical="center"/>
    </xf>
    <xf numFmtId="9" fontId="24" fillId="0" borderId="0" xfId="0" applyNumberFormat="1" applyFont="1" applyFill="1" applyBorder="1" applyAlignment="1">
      <alignment horizontal="right" vertical="top" wrapText="1"/>
    </xf>
    <xf numFmtId="9" fontId="24" fillId="0" borderId="0" xfId="0" applyNumberFormat="1" applyFont="1" applyFill="1" applyBorder="1" applyAlignment="1">
      <alignment horizontal="left" vertical="top" wrapText="1"/>
    </xf>
    <xf numFmtId="0" fontId="23" fillId="5" borderId="2" xfId="31" applyFont="1" applyFill="1" applyBorder="1" applyAlignment="1">
      <alignment horizontal="center" vertical="center" wrapText="1"/>
    </xf>
    <xf numFmtId="0" fontId="23" fillId="5" borderId="2" xfId="31" applyFont="1" applyFill="1" applyBorder="1" applyAlignment="1">
      <alignment horizontal="center" vertical="center"/>
    </xf>
    <xf numFmtId="3" fontId="23" fillId="5" borderId="2" xfId="31" applyNumberFormat="1" applyFont="1" applyFill="1" applyBorder="1" applyAlignment="1">
      <alignment horizontal="center" vertical="center" wrapText="1"/>
    </xf>
    <xf numFmtId="0" fontId="8" fillId="5" borderId="2" xfId="6" applyFont="1" applyFill="1" applyBorder="1" applyAlignment="1">
      <alignment horizontal="center" vertical="center" wrapText="1"/>
    </xf>
    <xf numFmtId="0" fontId="19" fillId="5" borderId="2" xfId="6" applyFont="1" applyFill="1" applyBorder="1" applyAlignment="1">
      <alignment horizontal="center" vertical="center" wrapText="1"/>
    </xf>
    <xf numFmtId="1" fontId="34" fillId="5" borderId="2" xfId="7" applyNumberFormat="1" applyFont="1" applyFill="1" applyBorder="1" applyAlignment="1">
      <alignment horizontal="center" vertical="center" wrapText="1"/>
    </xf>
    <xf numFmtId="0" fontId="8" fillId="5" borderId="10" xfId="6" applyFont="1" applyFill="1" applyBorder="1" applyAlignment="1">
      <alignment horizontal="center" vertical="center" wrapText="1"/>
    </xf>
    <xf numFmtId="0" fontId="8" fillId="5" borderId="10" xfId="6" applyFont="1" applyFill="1" applyBorder="1" applyAlignment="1">
      <alignment horizontal="left" vertical="center" wrapText="1"/>
    </xf>
    <xf numFmtId="0" fontId="19" fillId="5" borderId="10" xfId="6" applyFont="1" applyFill="1" applyBorder="1" applyAlignment="1">
      <alignment horizontal="center" vertical="center" wrapText="1"/>
    </xf>
    <xf numFmtId="1" fontId="34" fillId="5" borderId="10" xfId="7" applyNumberFormat="1" applyFont="1" applyFill="1" applyBorder="1" applyAlignment="1">
      <alignment horizontal="center" vertical="center" wrapText="1"/>
    </xf>
    <xf numFmtId="0" fontId="0" fillId="0" borderId="11" xfId="0" applyBorder="1" applyAlignment="1"/>
    <xf numFmtId="14" fontId="10" fillId="0" borderId="0" xfId="1" applyNumberFormat="1" applyFont="1" applyAlignment="1">
      <alignment horizontal="left" wrapText="1"/>
    </xf>
    <xf numFmtId="0" fontId="64" fillId="0" borderId="0" xfId="31" applyFont="1" applyAlignment="1">
      <alignment horizontal="left" vertical="top"/>
    </xf>
    <xf numFmtId="0" fontId="0" fillId="3" borderId="2" xfId="60" applyNumberFormat="1" applyFont="1" applyFill="1" applyBorder="1" applyAlignment="1">
      <alignment horizontal="center" vertical="center" wrapText="1"/>
    </xf>
    <xf numFmtId="0" fontId="32" fillId="0" borderId="2" xfId="19" applyBorder="1" applyAlignment="1">
      <alignment horizontal="center" vertical="center" wrapText="1"/>
    </xf>
    <xf numFmtId="0" fontId="5" fillId="8" borderId="2" xfId="62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vertical="center" wrapText="1"/>
    </xf>
    <xf numFmtId="0" fontId="10" fillId="0" borderId="0" xfId="1" applyFont="1" applyBorder="1" applyAlignment="1">
      <alignment horizontal="center" wrapText="1"/>
    </xf>
    <xf numFmtId="0" fontId="10" fillId="0" borderId="0" xfId="1" applyFont="1" applyAlignment="1">
      <alignment horizontal="left" vertical="center" wrapText="1"/>
    </xf>
    <xf numFmtId="0" fontId="99" fillId="0" borderId="6" xfId="0" applyFont="1" applyBorder="1" applyAlignment="1">
      <alignment horizontal="center" vertical="center" wrapText="1"/>
    </xf>
    <xf numFmtId="0" fontId="32" fillId="0" borderId="6" xfId="19" applyBorder="1" applyAlignment="1">
      <alignment horizontal="center" vertical="center"/>
    </xf>
    <xf numFmtId="14" fontId="123" fillId="0" borderId="0" xfId="62" applyNumberFormat="1" applyFont="1" applyAlignment="1">
      <alignment horizontal="left"/>
    </xf>
    <xf numFmtId="0" fontId="10" fillId="0" borderId="2" xfId="1" applyFont="1" applyBorder="1" applyAlignment="1">
      <alignment horizontal="right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1" fontId="4" fillId="4" borderId="2" xfId="1" applyNumberFormat="1" applyFont="1" applyFill="1" applyBorder="1" applyAlignment="1">
      <alignment horizontal="center" vertical="center" wrapText="1"/>
    </xf>
    <xf numFmtId="0" fontId="106" fillId="0" borderId="0" xfId="1" applyFont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/>
    <xf numFmtId="0" fontId="0" fillId="3" borderId="2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100" fillId="4" borderId="6" xfId="0" applyFont="1" applyFill="1" applyBorder="1" applyAlignment="1">
      <alignment vertical="top" wrapText="1"/>
    </xf>
    <xf numFmtId="14" fontId="9" fillId="0" borderId="0" xfId="1" applyNumberFormat="1" applyAlignment="1">
      <alignment horizontal="left"/>
    </xf>
    <xf numFmtId="0" fontId="96" fillId="4" borderId="1" xfId="60" applyNumberFormat="1" applyFont="1" applyFill="1" applyBorder="1" applyAlignment="1">
      <alignment wrapText="1"/>
    </xf>
    <xf numFmtId="0" fontId="43" fillId="4" borderId="2" xfId="0" applyFont="1" applyFill="1" applyBorder="1" applyAlignment="1">
      <alignment horizontal="center" wrapText="1"/>
    </xf>
    <xf numFmtId="14" fontId="10" fillId="0" borderId="0" xfId="1" applyNumberFormat="1" applyFont="1" applyAlignment="1">
      <alignment wrapText="1"/>
    </xf>
    <xf numFmtId="41" fontId="43" fillId="0" borderId="0" xfId="1" applyNumberFormat="1" applyFont="1" applyAlignment="1">
      <alignment horizontal="center" wrapText="1"/>
    </xf>
    <xf numFmtId="0" fontId="41" fillId="0" borderId="8" xfId="0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3" fontId="90" fillId="0" borderId="2" xfId="0" applyNumberFormat="1" applyFont="1" applyBorder="1" applyAlignment="1">
      <alignment horizontal="center" vertical="center"/>
    </xf>
    <xf numFmtId="0" fontId="58" fillId="4" borderId="2" xfId="31" applyFont="1" applyFill="1" applyBorder="1" applyAlignment="1">
      <alignment horizontal="center" vertical="center"/>
    </xf>
    <xf numFmtId="0" fontId="2" fillId="0" borderId="6" xfId="1" applyFont="1" applyBorder="1" applyAlignment="1">
      <alignment horizontal="right" vertical="top" wrapText="1"/>
    </xf>
    <xf numFmtId="0" fontId="0" fillId="7" borderId="2" xfId="0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10" fillId="0" borderId="0" xfId="1" applyFont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30" fillId="5" borderId="6" xfId="19" applyNumberFormat="1" applyFont="1" applyFill="1" applyBorder="1" applyAlignment="1">
      <alignment horizontal="center" vertical="center" wrapText="1"/>
    </xf>
    <xf numFmtId="1" fontId="4" fillId="5" borderId="6" xfId="1" applyNumberFormat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9" fillId="3" borderId="2" xfId="1" applyNumberFormat="1" applyFont="1" applyFill="1" applyBorder="1" applyAlignment="1">
      <alignment horizontal="left" vertical="center" wrapText="1"/>
    </xf>
    <xf numFmtId="177" fontId="0" fillId="3" borderId="2" xfId="0" applyNumberFormat="1" applyFont="1" applyFill="1" applyBorder="1" applyAlignment="1">
      <alignment horizontal="right" vertical="top"/>
    </xf>
    <xf numFmtId="0" fontId="0" fillId="3" borderId="2" xfId="0" applyNumberFormat="1" applyFill="1" applyBorder="1" applyAlignment="1">
      <alignment vertical="top" wrapText="1"/>
    </xf>
    <xf numFmtId="0" fontId="10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left" vertical="center" wrapText="1"/>
    </xf>
    <xf numFmtId="165" fontId="4" fillId="3" borderId="0" xfId="1" applyNumberFormat="1" applyFont="1" applyFill="1" applyBorder="1" applyAlignment="1">
      <alignment horizontal="center" vertical="center" wrapText="1"/>
    </xf>
    <xf numFmtId="0" fontId="0" fillId="3" borderId="2" xfId="0" applyNumberFormat="1" applyFill="1" applyBorder="1" applyAlignment="1">
      <alignment horizontal="left" vertical="top" wrapText="1"/>
    </xf>
    <xf numFmtId="14" fontId="44" fillId="0" borderId="0" xfId="0" applyNumberFormat="1" applyFont="1" applyBorder="1" applyAlignment="1">
      <alignment horizontal="left"/>
    </xf>
    <xf numFmtId="14" fontId="29" fillId="0" borderId="0" xfId="1" applyNumberFormat="1" applyFont="1" applyAlignment="1">
      <alignment horizontal="left" wrapText="1"/>
    </xf>
    <xf numFmtId="1" fontId="12" fillId="0" borderId="1" xfId="1" applyNumberFormat="1" applyFont="1" applyFill="1" applyBorder="1" applyAlignment="1">
      <alignment horizontal="right" vertical="center" wrapText="1"/>
    </xf>
    <xf numFmtId="14" fontId="10" fillId="0" borderId="0" xfId="1" applyNumberFormat="1" applyFont="1" applyAlignment="1">
      <alignment horizontal="left" wrapText="1"/>
    </xf>
    <xf numFmtId="0" fontId="0" fillId="3" borderId="2" xfId="0" applyFill="1" applyBorder="1" applyAlignment="1">
      <alignment horizontal="left" vertical="center" wrapText="1"/>
    </xf>
    <xf numFmtId="0" fontId="17" fillId="0" borderId="0" xfId="4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17" fillId="0" borderId="3" xfId="4" applyBorder="1" applyAlignment="1">
      <alignment horizontal="left" vertical="center"/>
    </xf>
    <xf numFmtId="14" fontId="0" fillId="4" borderId="0" xfId="0" applyNumberFormat="1" applyFill="1" applyBorder="1" applyAlignment="1">
      <alignment horizontal="center"/>
    </xf>
    <xf numFmtId="2" fontId="94" fillId="4" borderId="0" xfId="31" applyNumberFormat="1" applyFont="1" applyFill="1" applyAlignment="1">
      <alignment horizontal="right" vertical="center" wrapText="1"/>
    </xf>
    <xf numFmtId="0" fontId="96" fillId="4" borderId="1" xfId="60" applyNumberFormat="1" applyFont="1" applyFill="1" applyBorder="1" applyAlignment="1">
      <alignment horizontal="left" wrapText="1"/>
    </xf>
    <xf numFmtId="14" fontId="11" fillId="0" borderId="0" xfId="1" quotePrefix="1" applyNumberFormat="1" applyFont="1" applyBorder="1" applyAlignment="1">
      <alignment horizontal="right" vertical="center" wrapText="1"/>
    </xf>
    <xf numFmtId="14" fontId="11" fillId="0" borderId="0" xfId="1" applyNumberFormat="1" applyFont="1" applyBorder="1" applyAlignment="1">
      <alignment horizontal="right" vertical="center"/>
    </xf>
    <xf numFmtId="0" fontId="11" fillId="2" borderId="2" xfId="19" applyNumberFormat="1" applyFont="1" applyFill="1" applyBorder="1" applyAlignment="1">
      <alignment horizontal="center" vertical="center" wrapText="1"/>
    </xf>
    <xf numFmtId="172" fontId="49" fillId="4" borderId="2" xfId="6" applyNumberFormat="1" applyFont="1" applyFill="1" applyBorder="1" applyAlignment="1">
      <alignment horizontal="center" vertical="center"/>
    </xf>
    <xf numFmtId="9" fontId="11" fillId="0" borderId="0" xfId="0" applyNumberFormat="1" applyFont="1" applyFill="1" applyBorder="1" applyAlignment="1">
      <alignment horizontal="center" vertical="top" wrapText="1"/>
    </xf>
    <xf numFmtId="0" fontId="0" fillId="3" borderId="3" xfId="0" applyNumberFormat="1" applyFill="1" applyBorder="1" applyAlignment="1">
      <alignment horizontal="left" vertical="top" wrapText="1"/>
    </xf>
    <xf numFmtId="14" fontId="0" fillId="0" borderId="0" xfId="0" applyNumberFormat="1" applyBorder="1" applyAlignment="1">
      <alignment horizontal="left"/>
    </xf>
    <xf numFmtId="0" fontId="11" fillId="2" borderId="7" xfId="19" applyNumberFormat="1" applyFont="1" applyFill="1" applyBorder="1" applyAlignment="1">
      <alignment horizontal="center" vertical="center" wrapText="1"/>
    </xf>
    <xf numFmtId="0" fontId="11" fillId="2" borderId="3" xfId="19" applyNumberFormat="1" applyFont="1" applyFill="1" applyBorder="1" applyAlignment="1">
      <alignment horizontal="center" vertical="center" wrapText="1"/>
    </xf>
    <xf numFmtId="0" fontId="105" fillId="0" borderId="0" xfId="6" applyFont="1" applyFill="1" applyBorder="1" applyAlignment="1">
      <alignment horizontal="left" vertical="top" wrapText="1"/>
    </xf>
    <xf numFmtId="0" fontId="96" fillId="4" borderId="1" xfId="60" applyNumberFormat="1" applyFont="1" applyFill="1" applyBorder="1" applyAlignment="1">
      <alignment horizontal="center" wrapText="1"/>
    </xf>
    <xf numFmtId="14" fontId="50" fillId="0" borderId="0" xfId="31" applyNumberFormat="1" applyFont="1" applyAlignment="1">
      <alignment horizontal="left"/>
    </xf>
    <xf numFmtId="0" fontId="87" fillId="0" borderId="3" xfId="31" applyFont="1" applyBorder="1" applyAlignment="1">
      <alignment horizontal="left" vertical="center" wrapText="1"/>
    </xf>
    <xf numFmtId="0" fontId="41" fillId="0" borderId="0" xfId="6" applyFont="1" applyFill="1" applyBorder="1" applyAlignment="1">
      <alignment horizontal="center" vertical="center" wrapText="1"/>
    </xf>
    <xf numFmtId="0" fontId="61" fillId="0" borderId="0" xfId="31" applyFont="1" applyBorder="1" applyAlignment="1">
      <alignment horizontal="left" vertical="center"/>
    </xf>
    <xf numFmtId="0" fontId="62" fillId="0" borderId="0" xfId="31" applyFont="1" applyAlignment="1">
      <alignment horizontal="center" vertical="center" wrapText="1"/>
    </xf>
    <xf numFmtId="0" fontId="62" fillId="0" borderId="0" xfId="3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2" fontId="91" fillId="4" borderId="0" xfId="31" applyNumberFormat="1" applyFont="1" applyFill="1" applyAlignment="1">
      <alignment horizontal="right" vertical="center" wrapText="1"/>
    </xf>
    <xf numFmtId="0" fontId="17" fillId="0" borderId="0" xfId="4" applyBorder="1" applyAlignment="1">
      <alignment horizontal="left" vertical="center"/>
    </xf>
    <xf numFmtId="0" fontId="56" fillId="0" borderId="0" xfId="63" applyFont="1" applyAlignment="1" applyProtection="1">
      <alignment horizontal="left"/>
    </xf>
    <xf numFmtId="0" fontId="96" fillId="4" borderId="1" xfId="60" applyNumberFormat="1" applyFont="1" applyFill="1" applyBorder="1" applyAlignment="1">
      <alignment horizontal="left" vertical="top" wrapText="1"/>
    </xf>
    <xf numFmtId="0" fontId="14" fillId="0" borderId="0" xfId="1" applyFont="1" applyBorder="1" applyAlignment="1">
      <alignment horizontal="right" vertical="center" wrapText="1"/>
    </xf>
    <xf numFmtId="1" fontId="12" fillId="0" borderId="1" xfId="1" applyNumberFormat="1" applyFont="1" applyBorder="1" applyAlignment="1">
      <alignment horizontal="center" vertical="center" wrapText="1"/>
    </xf>
    <xf numFmtId="14" fontId="8" fillId="0" borderId="0" xfId="1" applyNumberFormat="1" applyFont="1" applyAlignment="1">
      <alignment horizontal="center" vertical="top" wrapText="1"/>
    </xf>
    <xf numFmtId="0" fontId="17" fillId="0" borderId="0" xfId="4" applyAlignment="1">
      <alignment horizontal="center" vertical="center"/>
    </xf>
    <xf numFmtId="0" fontId="10" fillId="0" borderId="0" xfId="1" applyFont="1" applyBorder="1" applyAlignment="1">
      <alignment horizontal="center" wrapText="1"/>
    </xf>
    <xf numFmtId="0" fontId="10" fillId="0" borderId="0" xfId="1" applyFont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11" fillId="2" borderId="4" xfId="19" applyNumberFormat="1" applyFont="1" applyFill="1" applyBorder="1" applyAlignment="1">
      <alignment horizontal="center" vertical="center" wrapText="1"/>
    </xf>
    <xf numFmtId="0" fontId="11" fillId="2" borderId="11" xfId="19" applyNumberFormat="1" applyFont="1" applyFill="1" applyBorder="1" applyAlignment="1">
      <alignment horizontal="center" vertical="center" wrapText="1"/>
    </xf>
    <xf numFmtId="1" fontId="8" fillId="0" borderId="0" xfId="1" applyNumberFormat="1" applyFont="1" applyBorder="1" applyAlignment="1">
      <alignment horizontal="right" vertical="center" wrapText="1"/>
    </xf>
    <xf numFmtId="1" fontId="12" fillId="0" borderId="1" xfId="1" applyNumberFormat="1" applyFont="1" applyFill="1" applyBorder="1" applyAlignment="1">
      <alignment horizontal="right" vertical="center" wrapText="1"/>
    </xf>
    <xf numFmtId="0" fontId="88" fillId="0" borderId="0" xfId="31" applyFont="1" applyBorder="1" applyAlignment="1">
      <alignment horizontal="left" vertical="center" wrapText="1"/>
    </xf>
    <xf numFmtId="14" fontId="10" fillId="0" borderId="0" xfId="1" applyNumberFormat="1" applyFont="1" applyAlignment="1">
      <alignment horizontal="left" wrapText="1"/>
    </xf>
    <xf numFmtId="1" fontId="12" fillId="4" borderId="1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left" vertical="center" wrapText="1"/>
    </xf>
    <xf numFmtId="0" fontId="19" fillId="0" borderId="0" xfId="1" applyFont="1" applyAlignment="1">
      <alignment horizontal="right" vertical="center" wrapText="1"/>
    </xf>
    <xf numFmtId="0" fontId="19" fillId="0" borderId="0" xfId="1" applyFont="1" applyBorder="1" applyAlignment="1">
      <alignment horizontal="right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11" fillId="2" borderId="4" xfId="19" applyNumberFormat="1" applyFont="1" applyFill="1" applyBorder="1" applyAlignment="1">
      <alignment horizontal="left" vertical="center" wrapText="1"/>
    </xf>
    <xf numFmtId="0" fontId="11" fillId="2" borderId="11" xfId="19" applyNumberFormat="1" applyFont="1" applyFill="1" applyBorder="1" applyAlignment="1">
      <alignment horizontal="left" vertical="center" wrapText="1"/>
    </xf>
    <xf numFmtId="0" fontId="11" fillId="2" borderId="5" xfId="19" applyNumberFormat="1" applyFont="1" applyFill="1" applyBorder="1" applyAlignment="1">
      <alignment horizontal="left" vertical="center" wrapText="1"/>
    </xf>
    <xf numFmtId="0" fontId="12" fillId="0" borderId="1" xfId="1" applyFont="1" applyBorder="1" applyAlignment="1">
      <alignment horizontal="right" vertical="center" wrapText="1"/>
    </xf>
    <xf numFmtId="0" fontId="10" fillId="0" borderId="0" xfId="1" applyFont="1" applyAlignment="1">
      <alignment horizontal="left" wrapText="1"/>
    </xf>
    <xf numFmtId="0" fontId="5" fillId="0" borderId="0" xfId="1" applyFont="1" applyFill="1" applyBorder="1" applyAlignment="1">
      <alignment horizontal="left" vertical="center" wrapText="1"/>
    </xf>
    <xf numFmtId="0" fontId="56" fillId="0" borderId="0" xfId="63" applyFont="1" applyAlignment="1" applyProtection="1">
      <alignment horizontal="left" vertical="center"/>
    </xf>
    <xf numFmtId="0" fontId="19" fillId="0" borderId="0" xfId="1" applyFont="1" applyFill="1" applyAlignment="1">
      <alignment horizontal="right" vertical="center" wrapText="1"/>
    </xf>
    <xf numFmtId="0" fontId="11" fillId="2" borderId="8" xfId="19" applyNumberFormat="1" applyFont="1" applyFill="1" applyBorder="1" applyAlignment="1">
      <alignment horizontal="center" vertical="center" wrapText="1"/>
    </xf>
    <xf numFmtId="0" fontId="11" fillId="2" borderId="1" xfId="19" applyNumberFormat="1" applyFont="1" applyFill="1" applyBorder="1" applyAlignment="1">
      <alignment horizontal="center" vertical="center" wrapText="1"/>
    </xf>
    <xf numFmtId="0" fontId="11" fillId="2" borderId="9" xfId="19" applyNumberFormat="1" applyFont="1" applyFill="1" applyBorder="1" applyAlignment="1">
      <alignment horizontal="center" vertical="center" wrapText="1"/>
    </xf>
    <xf numFmtId="0" fontId="82" fillId="0" borderId="2" xfId="62" applyFont="1" applyBorder="1" applyAlignment="1">
      <alignment horizontal="center" vertical="center"/>
    </xf>
    <xf numFmtId="0" fontId="73" fillId="0" borderId="0" xfId="60" applyFont="1" applyAlignment="1">
      <alignment horizontal="right" vertical="top" wrapText="1"/>
    </xf>
    <xf numFmtId="0" fontId="80" fillId="0" borderId="8" xfId="62" applyNumberFormat="1" applyFont="1" applyFill="1" applyBorder="1" applyAlignment="1">
      <alignment horizontal="center" vertical="top" wrapText="1"/>
    </xf>
    <xf numFmtId="0" fontId="80" fillId="0" borderId="1" xfId="62" applyNumberFormat="1" applyFont="1" applyFill="1" applyBorder="1" applyAlignment="1">
      <alignment horizontal="center" vertical="top" wrapText="1"/>
    </xf>
    <xf numFmtId="0" fontId="76" fillId="0" borderId="0" xfId="59" applyFont="1" applyBorder="1" applyAlignment="1" applyProtection="1">
      <alignment horizontal="center" vertical="center" wrapText="1"/>
    </xf>
    <xf numFmtId="0" fontId="78" fillId="0" borderId="0" xfId="62" applyFont="1" applyAlignment="1">
      <alignment horizontal="center" vertical="center"/>
    </xf>
    <xf numFmtId="0" fontId="78" fillId="0" borderId="0" xfId="62" applyFont="1">
      <alignment vertical="center"/>
    </xf>
    <xf numFmtId="1" fontId="12" fillId="0" borderId="0" xfId="1" applyNumberFormat="1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left" vertical="center" wrapText="1"/>
    </xf>
    <xf numFmtId="0" fontId="41" fillId="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top" wrapText="1"/>
    </xf>
    <xf numFmtId="0" fontId="41" fillId="0" borderId="4" xfId="0" applyFont="1" applyFill="1" applyBorder="1" applyAlignment="1">
      <alignment horizontal="left" vertical="center" wrapText="1"/>
    </xf>
    <xf numFmtId="0" fontId="41" fillId="0" borderId="11" xfId="0" applyFont="1" applyFill="1" applyBorder="1" applyAlignment="1">
      <alignment horizontal="left" vertical="center" wrapText="1"/>
    </xf>
    <xf numFmtId="14" fontId="85" fillId="0" borderId="0" xfId="4" applyNumberFormat="1" applyFont="1" applyBorder="1" applyAlignment="1">
      <alignment horizontal="left" vertical="center" wrapText="1"/>
    </xf>
    <xf numFmtId="0" fontId="112" fillId="4" borderId="0" xfId="31" applyFont="1" applyFill="1" applyAlignment="1">
      <alignment horizontal="center" vertical="center"/>
    </xf>
    <xf numFmtId="0" fontId="113" fillId="0" borderId="0" xfId="0" applyFont="1" applyAlignment="1">
      <alignment horizontal="left" wrapText="1"/>
    </xf>
    <xf numFmtId="0" fontId="114" fillId="4" borderId="0" xfId="31" applyFont="1" applyFill="1" applyAlignment="1">
      <alignment horizontal="right" vertical="center"/>
    </xf>
    <xf numFmtId="0" fontId="114" fillId="4" borderId="0" xfId="31" applyFont="1" applyFill="1" applyAlignment="1">
      <alignment horizontal="left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33" fillId="4" borderId="0" xfId="31" applyFont="1" applyFill="1" applyBorder="1" applyAlignment="1">
      <alignment horizontal="right" vertical="center"/>
    </xf>
    <xf numFmtId="0" fontId="116" fillId="4" borderId="0" xfId="31" applyFont="1" applyFill="1" applyAlignment="1">
      <alignment horizontal="left" vertical="top" wrapText="1"/>
    </xf>
    <xf numFmtId="0" fontId="41" fillId="0" borderId="11" xfId="0" applyFont="1" applyFill="1" applyBorder="1" applyAlignment="1">
      <alignment horizontal="center" vertical="center" wrapText="1"/>
    </xf>
    <xf numFmtId="14" fontId="11" fillId="0" borderId="0" xfId="1" quotePrefix="1" applyNumberFormat="1" applyFont="1" applyBorder="1" applyAlignment="1">
      <alignment vertical="center" wrapText="1"/>
    </xf>
    <xf numFmtId="14" fontId="11" fillId="0" borderId="0" xfId="1" applyNumberFormat="1" applyFont="1" applyBorder="1" applyAlignment="1">
      <alignment vertical="center"/>
    </xf>
    <xf numFmtId="14" fontId="0" fillId="4" borderId="0" xfId="0" applyNumberFormat="1" applyFill="1" applyBorder="1" applyAlignment="1">
      <alignment horizontal="left"/>
    </xf>
    <xf numFmtId="14" fontId="0" fillId="4" borderId="0" xfId="0" applyNumberFormat="1" applyFill="1" applyBorder="1" applyAlignment="1">
      <alignment horizontal="left"/>
    </xf>
    <xf numFmtId="1" fontId="12" fillId="4" borderId="0" xfId="1" applyNumberFormat="1" applyFont="1" applyFill="1" applyBorder="1" applyAlignment="1">
      <alignment vertical="center" wrapText="1"/>
    </xf>
    <xf numFmtId="14" fontId="10" fillId="0" borderId="0" xfId="1" applyNumberFormat="1" applyFont="1" applyAlignment="1">
      <alignment horizontal="left"/>
    </xf>
    <xf numFmtId="0" fontId="19" fillId="0" borderId="10" xfId="6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left" vertical="center" wrapText="1"/>
    </xf>
    <xf numFmtId="0" fontId="0" fillId="0" borderId="10" xfId="0" applyBorder="1"/>
    <xf numFmtId="173" fontId="89" fillId="0" borderId="10" xfId="31" applyNumberFormat="1" applyFont="1" applyBorder="1" applyAlignment="1">
      <alignment horizontal="center" vertical="center"/>
    </xf>
    <xf numFmtId="173" fontId="18" fillId="0" borderId="10" xfId="3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8" fillId="0" borderId="2" xfId="6" applyFont="1" applyFill="1" applyBorder="1" applyAlignment="1">
      <alignment vertical="center" wrapText="1"/>
    </xf>
  </cellXfs>
  <cellStyles count="78">
    <cellStyle name="_ET_STYLE_NoName_00_" xfId="8"/>
    <cellStyle name="_ET_STYLE_NoName_00_ 2" xfId="9"/>
    <cellStyle name="Comma 2" xfId="10"/>
    <cellStyle name="Comma 2 2" xfId="11"/>
    <cellStyle name="Comma 2 2 2" xfId="67"/>
    <cellStyle name="Comma 2 3" xfId="68"/>
    <cellStyle name="Normal 2 2" xfId="12"/>
    <cellStyle name="Normal 2 2 2" xfId="13"/>
    <cellStyle name="Style 1" xfId="14"/>
    <cellStyle name="Style 1 2" xfId="15"/>
    <cellStyle name="Style 2" xfId="16"/>
    <cellStyle name="Style 2 2" xfId="17"/>
    <cellStyle name="Гиперссылка" xfId="63" builtinId="8"/>
    <cellStyle name="Гиперссылка 2" xfId="18"/>
    <cellStyle name="Гиперссылка 3" xfId="59"/>
    <cellStyle name="Денежный 2" xfId="2"/>
    <cellStyle name="Денежный 2 2" xfId="7"/>
    <cellStyle name="Денежный 3" xfId="69"/>
    <cellStyle name="Обычный" xfId="0" builtinId="0"/>
    <cellStyle name="Обычный 10" xfId="66"/>
    <cellStyle name="Обычный 10 2" xfId="70"/>
    <cellStyle name="Обычный 2" xfId="1"/>
    <cellStyle name="Обычный 2 2" xfId="3"/>
    <cellStyle name="Обычный 2 3" xfId="6"/>
    <cellStyle name="Обычный 2 4" xfId="19"/>
    <cellStyle name="Обычный 2 5" xfId="20"/>
    <cellStyle name="Обычный 2 6" xfId="75"/>
    <cellStyle name="Обычный 23" xfId="64"/>
    <cellStyle name="Обычный 23 6" xfId="76"/>
    <cellStyle name="Обычный 3" xfId="4"/>
    <cellStyle name="Обычный 3 2" xfId="65"/>
    <cellStyle name="Обычный 3 3" xfId="77"/>
    <cellStyle name="Обычный 4" xfId="21"/>
    <cellStyle name="Обычный 4 2" xfId="22"/>
    <cellStyle name="Обычный 5" xfId="23"/>
    <cellStyle name="Обычный 6" xfId="5"/>
    <cellStyle name="Обычный 7" xfId="60"/>
    <cellStyle name="Обычный 7 2" xfId="61"/>
    <cellStyle name="Обычный 8" xfId="58"/>
    <cellStyle name="Обычный 8 2" xfId="71"/>
    <cellStyle name="Обычный 9" xfId="72"/>
    <cellStyle name="Обычный_Sheet1" xfId="73"/>
    <cellStyle name="Процентный 2" xfId="24"/>
    <cellStyle name="Процентный 3" xfId="74"/>
    <cellStyle name="千位分隔 2" xfId="25"/>
    <cellStyle name="千位分隔 2 2" xfId="26"/>
    <cellStyle name="千位分隔 3" xfId="27"/>
    <cellStyle name="千位分隔 3 2" xfId="28"/>
    <cellStyle name="常规 11" xfId="29"/>
    <cellStyle name="常规 11 2" xfId="30"/>
    <cellStyle name="常规 2" xfId="31"/>
    <cellStyle name="常规 2 2" xfId="32"/>
    <cellStyle name="常规 2 2 2" xfId="33"/>
    <cellStyle name="常规 2 2 2 2" xfId="34"/>
    <cellStyle name="常规 2 2 3" xfId="35"/>
    <cellStyle name="常规 2 3" xfId="36"/>
    <cellStyle name="常规 2 4" xfId="62"/>
    <cellStyle name="常规 3" xfId="37"/>
    <cellStyle name="常规 3 2" xfId="38"/>
    <cellStyle name="常规 3 2 2" xfId="39"/>
    <cellStyle name="常规 3 3" xfId="40"/>
    <cellStyle name="常规 4" xfId="41"/>
    <cellStyle name="常规 4 2" xfId="42"/>
    <cellStyle name="常规 4 4" xfId="43"/>
    <cellStyle name="常规 5" xfId="44"/>
    <cellStyle name="常规 5 2" xfId="45"/>
    <cellStyle name="常规 6" xfId="46"/>
    <cellStyle name="常规 6 2" xfId="47"/>
    <cellStyle name="常规 7" xfId="48"/>
    <cellStyle name="常规 7 2" xfId="49"/>
    <cellStyle name="常规 8" xfId="50"/>
    <cellStyle name="普通_laroux" xfId="51"/>
    <cellStyle name="標準_Answer Spec. Guide 12_~ME0003A" xfId="52"/>
    <cellStyle name="百分比 2" xfId="53"/>
    <cellStyle name="百分比 2 2" xfId="54"/>
    <cellStyle name="百分比 3" xfId="55"/>
    <cellStyle name="百分比 3 2" xfId="56"/>
    <cellStyle name="超链接 2" xfId="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emf"/><Relationship Id="rId13" Type="http://schemas.openxmlformats.org/officeDocument/2006/relationships/image" Target="../media/image43.emf"/><Relationship Id="rId18" Type="http://schemas.openxmlformats.org/officeDocument/2006/relationships/image" Target="../media/image47.jpeg"/><Relationship Id="rId3" Type="http://schemas.openxmlformats.org/officeDocument/2006/relationships/image" Target="../media/image33.jpeg"/><Relationship Id="rId7" Type="http://schemas.openxmlformats.org/officeDocument/2006/relationships/image" Target="../media/image37.emf"/><Relationship Id="rId12" Type="http://schemas.openxmlformats.org/officeDocument/2006/relationships/image" Target="../media/image42.emf"/><Relationship Id="rId17" Type="http://schemas.openxmlformats.org/officeDocument/2006/relationships/image" Target="../media/image46.jpeg"/><Relationship Id="rId2" Type="http://schemas.openxmlformats.org/officeDocument/2006/relationships/image" Target="../media/image32.png"/><Relationship Id="rId16" Type="http://schemas.openxmlformats.org/officeDocument/2006/relationships/image" Target="../media/image45.jpeg"/><Relationship Id="rId20" Type="http://schemas.openxmlformats.org/officeDocument/2006/relationships/image" Target="../media/image49.emf"/><Relationship Id="rId1" Type="http://schemas.openxmlformats.org/officeDocument/2006/relationships/image" Target="../media/image31.png"/><Relationship Id="rId6" Type="http://schemas.openxmlformats.org/officeDocument/2006/relationships/image" Target="../media/image36.emf"/><Relationship Id="rId11" Type="http://schemas.openxmlformats.org/officeDocument/2006/relationships/image" Target="../media/image41.emf"/><Relationship Id="rId5" Type="http://schemas.openxmlformats.org/officeDocument/2006/relationships/image" Target="../media/image35.emf"/><Relationship Id="rId15" Type="http://schemas.openxmlformats.org/officeDocument/2006/relationships/image" Target="../media/image44.png"/><Relationship Id="rId10" Type="http://schemas.openxmlformats.org/officeDocument/2006/relationships/image" Target="../media/image40.emf"/><Relationship Id="rId19" Type="http://schemas.openxmlformats.org/officeDocument/2006/relationships/image" Target="../media/image48.emf"/><Relationship Id="rId4" Type="http://schemas.openxmlformats.org/officeDocument/2006/relationships/image" Target="../media/image34.jpeg"/><Relationship Id="rId9" Type="http://schemas.openxmlformats.org/officeDocument/2006/relationships/image" Target="../media/image39.emf"/><Relationship Id="rId14" Type="http://schemas.openxmlformats.org/officeDocument/2006/relationships/hyperlink" Target="http://directoria-mebel.ru/collection/collection-offices/monarch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eg"/><Relationship Id="rId13" Type="http://schemas.openxmlformats.org/officeDocument/2006/relationships/image" Target="../media/image62.png"/><Relationship Id="rId3" Type="http://schemas.openxmlformats.org/officeDocument/2006/relationships/image" Target="../media/image52.jpeg"/><Relationship Id="rId7" Type="http://schemas.openxmlformats.org/officeDocument/2006/relationships/image" Target="../media/image56.png"/><Relationship Id="rId12" Type="http://schemas.openxmlformats.org/officeDocument/2006/relationships/image" Target="../media/image61.jpeg"/><Relationship Id="rId17" Type="http://schemas.openxmlformats.org/officeDocument/2006/relationships/image" Target="../media/image66.jpeg"/><Relationship Id="rId2" Type="http://schemas.openxmlformats.org/officeDocument/2006/relationships/image" Target="../media/image51.jpeg"/><Relationship Id="rId16" Type="http://schemas.openxmlformats.org/officeDocument/2006/relationships/image" Target="../media/image65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5" Type="http://schemas.openxmlformats.org/officeDocument/2006/relationships/image" Target="../media/image54.jpeg"/><Relationship Id="rId15" Type="http://schemas.openxmlformats.org/officeDocument/2006/relationships/image" Target="../media/image64.jpeg"/><Relationship Id="rId10" Type="http://schemas.openxmlformats.org/officeDocument/2006/relationships/image" Target="../media/image59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7" Type="http://schemas.openxmlformats.org/officeDocument/2006/relationships/image" Target="../media/image73.jpeg"/><Relationship Id="rId2" Type="http://schemas.openxmlformats.org/officeDocument/2006/relationships/image" Target="../media/image68.png"/><Relationship Id="rId1" Type="http://schemas.openxmlformats.org/officeDocument/2006/relationships/image" Target="../media/image67.png"/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jpeg"/><Relationship Id="rId13" Type="http://schemas.openxmlformats.org/officeDocument/2006/relationships/image" Target="../media/image85.jpeg"/><Relationship Id="rId18" Type="http://schemas.openxmlformats.org/officeDocument/2006/relationships/image" Target="../media/image90.png"/><Relationship Id="rId26" Type="http://schemas.openxmlformats.org/officeDocument/2006/relationships/image" Target="../media/image98.png"/><Relationship Id="rId3" Type="http://schemas.openxmlformats.org/officeDocument/2006/relationships/image" Target="../media/image76.png"/><Relationship Id="rId21" Type="http://schemas.openxmlformats.org/officeDocument/2006/relationships/image" Target="../media/image93.png"/><Relationship Id="rId7" Type="http://schemas.openxmlformats.org/officeDocument/2006/relationships/image" Target="../media/image79.png"/><Relationship Id="rId12" Type="http://schemas.openxmlformats.org/officeDocument/2006/relationships/image" Target="../media/image84.jpeg"/><Relationship Id="rId17" Type="http://schemas.openxmlformats.org/officeDocument/2006/relationships/image" Target="../media/image89.png"/><Relationship Id="rId25" Type="http://schemas.openxmlformats.org/officeDocument/2006/relationships/image" Target="../media/image97.png"/><Relationship Id="rId2" Type="http://schemas.openxmlformats.org/officeDocument/2006/relationships/image" Target="../media/image75.png"/><Relationship Id="rId16" Type="http://schemas.openxmlformats.org/officeDocument/2006/relationships/image" Target="../media/image88.jpeg"/><Relationship Id="rId20" Type="http://schemas.openxmlformats.org/officeDocument/2006/relationships/image" Target="../media/image92.png"/><Relationship Id="rId1" Type="http://schemas.openxmlformats.org/officeDocument/2006/relationships/image" Target="../media/image74.png"/><Relationship Id="rId6" Type="http://schemas.openxmlformats.org/officeDocument/2006/relationships/image" Target="../media/image78.jpeg"/><Relationship Id="rId11" Type="http://schemas.openxmlformats.org/officeDocument/2006/relationships/image" Target="../media/image83.jpeg"/><Relationship Id="rId24" Type="http://schemas.openxmlformats.org/officeDocument/2006/relationships/image" Target="../media/image96.png"/><Relationship Id="rId5" Type="http://schemas.openxmlformats.org/officeDocument/2006/relationships/image" Target="../media/image77.jpeg"/><Relationship Id="rId15" Type="http://schemas.openxmlformats.org/officeDocument/2006/relationships/image" Target="../media/image87.jpeg"/><Relationship Id="rId23" Type="http://schemas.openxmlformats.org/officeDocument/2006/relationships/image" Target="../media/image95.png"/><Relationship Id="rId10" Type="http://schemas.openxmlformats.org/officeDocument/2006/relationships/image" Target="../media/image82.jpeg"/><Relationship Id="rId19" Type="http://schemas.openxmlformats.org/officeDocument/2006/relationships/image" Target="../media/image91.png"/><Relationship Id="rId4" Type="http://schemas.openxmlformats.org/officeDocument/2006/relationships/hyperlink" Target="http://directoria-mebel.ru/" TargetMode="External"/><Relationship Id="rId9" Type="http://schemas.openxmlformats.org/officeDocument/2006/relationships/image" Target="../media/image81.jpeg"/><Relationship Id="rId14" Type="http://schemas.openxmlformats.org/officeDocument/2006/relationships/image" Target="../media/image86.jpeg"/><Relationship Id="rId22" Type="http://schemas.openxmlformats.org/officeDocument/2006/relationships/image" Target="../media/image94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pn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12" Type="http://schemas.openxmlformats.org/officeDocument/2006/relationships/image" Target="../media/image110.png"/><Relationship Id="rId2" Type="http://schemas.openxmlformats.org/officeDocument/2006/relationships/image" Target="../media/image100.png"/><Relationship Id="rId1" Type="http://schemas.openxmlformats.org/officeDocument/2006/relationships/image" Target="../media/image99.png"/><Relationship Id="rId6" Type="http://schemas.openxmlformats.org/officeDocument/2006/relationships/image" Target="../media/image104.jpeg"/><Relationship Id="rId11" Type="http://schemas.openxmlformats.org/officeDocument/2006/relationships/image" Target="../media/image109.jpeg"/><Relationship Id="rId5" Type="http://schemas.openxmlformats.org/officeDocument/2006/relationships/image" Target="../media/image103.png"/><Relationship Id="rId10" Type="http://schemas.openxmlformats.org/officeDocument/2006/relationships/image" Target="../media/image108.png"/><Relationship Id="rId4" Type="http://schemas.openxmlformats.org/officeDocument/2006/relationships/image" Target="../media/image102.png"/><Relationship Id="rId9" Type="http://schemas.openxmlformats.org/officeDocument/2006/relationships/image" Target="../media/image107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6.jpeg"/><Relationship Id="rId3" Type="http://schemas.openxmlformats.org/officeDocument/2006/relationships/image" Target="../media/image113.jpeg"/><Relationship Id="rId7" Type="http://schemas.openxmlformats.org/officeDocument/2006/relationships/image" Target="../media/image115.jpeg"/><Relationship Id="rId2" Type="http://schemas.openxmlformats.org/officeDocument/2006/relationships/image" Target="../media/image112.jpeg"/><Relationship Id="rId1" Type="http://schemas.openxmlformats.org/officeDocument/2006/relationships/image" Target="../media/image111.jpeg"/><Relationship Id="rId6" Type="http://schemas.openxmlformats.org/officeDocument/2006/relationships/image" Target="../media/image114.jpeg"/><Relationship Id="rId5" Type="http://schemas.openxmlformats.org/officeDocument/2006/relationships/image" Target="../media/image27.jpeg"/><Relationship Id="rId4" Type="http://schemas.openxmlformats.org/officeDocument/2006/relationships/image" Target="../media/image2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2.png"/><Relationship Id="rId3" Type="http://schemas.openxmlformats.org/officeDocument/2006/relationships/image" Target="../media/image26.jpeg"/><Relationship Id="rId7" Type="http://schemas.openxmlformats.org/officeDocument/2006/relationships/image" Target="../media/image121.png"/><Relationship Id="rId2" Type="http://schemas.openxmlformats.org/officeDocument/2006/relationships/image" Target="../media/image118.jpeg"/><Relationship Id="rId1" Type="http://schemas.openxmlformats.org/officeDocument/2006/relationships/image" Target="../media/image117.jpeg"/><Relationship Id="rId6" Type="http://schemas.openxmlformats.org/officeDocument/2006/relationships/image" Target="../media/image120.png"/><Relationship Id="rId5" Type="http://schemas.openxmlformats.org/officeDocument/2006/relationships/image" Target="../media/image119.png"/><Relationship Id="rId4" Type="http://schemas.openxmlformats.org/officeDocument/2006/relationships/image" Target="../media/image27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0.jpeg"/><Relationship Id="rId3" Type="http://schemas.openxmlformats.org/officeDocument/2006/relationships/image" Target="../media/image125.jpeg"/><Relationship Id="rId7" Type="http://schemas.openxmlformats.org/officeDocument/2006/relationships/image" Target="../media/image129.jpeg"/><Relationship Id="rId2" Type="http://schemas.openxmlformats.org/officeDocument/2006/relationships/image" Target="../media/image124.jpeg"/><Relationship Id="rId1" Type="http://schemas.openxmlformats.org/officeDocument/2006/relationships/image" Target="../media/image123.jpeg"/><Relationship Id="rId6" Type="http://schemas.openxmlformats.org/officeDocument/2006/relationships/image" Target="../media/image128.png"/><Relationship Id="rId5" Type="http://schemas.openxmlformats.org/officeDocument/2006/relationships/image" Target="../media/image127.jpeg"/><Relationship Id="rId4" Type="http://schemas.openxmlformats.org/officeDocument/2006/relationships/image" Target="../media/image126.jpeg"/><Relationship Id="rId9" Type="http://schemas.openxmlformats.org/officeDocument/2006/relationships/image" Target="../media/image13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6.emf"/><Relationship Id="rId3" Type="http://schemas.openxmlformats.org/officeDocument/2006/relationships/image" Target="../media/image134.jpeg"/><Relationship Id="rId7" Type="http://schemas.openxmlformats.org/officeDocument/2006/relationships/image" Target="../media/image72.jpeg"/><Relationship Id="rId2" Type="http://schemas.openxmlformats.org/officeDocument/2006/relationships/image" Target="../media/image133.png"/><Relationship Id="rId1" Type="http://schemas.openxmlformats.org/officeDocument/2006/relationships/image" Target="../media/image132.png"/><Relationship Id="rId6" Type="http://schemas.openxmlformats.org/officeDocument/2006/relationships/image" Target="../media/image71.jpeg"/><Relationship Id="rId5" Type="http://schemas.openxmlformats.org/officeDocument/2006/relationships/hyperlink" Target="http://directoria-mebel.ru/" TargetMode="External"/><Relationship Id="rId10" Type="http://schemas.openxmlformats.org/officeDocument/2006/relationships/image" Target="../media/image138.jpeg"/><Relationship Id="rId4" Type="http://schemas.openxmlformats.org/officeDocument/2006/relationships/image" Target="../media/image135.png"/><Relationship Id="rId9" Type="http://schemas.openxmlformats.org/officeDocument/2006/relationships/image" Target="../media/image137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9.jpeg"/><Relationship Id="rId7" Type="http://schemas.openxmlformats.org/officeDocument/2006/relationships/image" Target="../media/image14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6" Type="http://schemas.openxmlformats.org/officeDocument/2006/relationships/image" Target="../media/image142.emf"/><Relationship Id="rId5" Type="http://schemas.openxmlformats.org/officeDocument/2006/relationships/image" Target="../media/image141.emf"/><Relationship Id="rId4" Type="http://schemas.openxmlformats.org/officeDocument/2006/relationships/image" Target="../media/image140.emf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1.jpeg"/><Relationship Id="rId3" Type="http://schemas.openxmlformats.org/officeDocument/2006/relationships/image" Target="../media/image146.jpeg"/><Relationship Id="rId7" Type="http://schemas.openxmlformats.org/officeDocument/2006/relationships/image" Target="../media/image150.jpeg"/><Relationship Id="rId2" Type="http://schemas.openxmlformats.org/officeDocument/2006/relationships/image" Target="../media/image145.jpeg"/><Relationship Id="rId1" Type="http://schemas.openxmlformats.org/officeDocument/2006/relationships/image" Target="../media/image144.jpeg"/><Relationship Id="rId6" Type="http://schemas.openxmlformats.org/officeDocument/2006/relationships/image" Target="../media/image149.jpeg"/><Relationship Id="rId5" Type="http://schemas.openxmlformats.org/officeDocument/2006/relationships/image" Target="../media/image148.jpeg"/><Relationship Id="rId10" Type="http://schemas.openxmlformats.org/officeDocument/2006/relationships/image" Target="../media/image153.png"/><Relationship Id="rId4" Type="http://schemas.openxmlformats.org/officeDocument/2006/relationships/image" Target="../media/image147.jpeg"/><Relationship Id="rId9" Type="http://schemas.openxmlformats.org/officeDocument/2006/relationships/image" Target="../media/image152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emf"/><Relationship Id="rId2" Type="http://schemas.openxmlformats.org/officeDocument/2006/relationships/image" Target="../media/image145.jpeg"/><Relationship Id="rId1" Type="http://schemas.openxmlformats.org/officeDocument/2006/relationships/image" Target="../media/image144.jpeg"/><Relationship Id="rId6" Type="http://schemas.openxmlformats.org/officeDocument/2006/relationships/image" Target="../media/image157.png"/><Relationship Id="rId5" Type="http://schemas.openxmlformats.org/officeDocument/2006/relationships/image" Target="../media/image156.jpeg"/><Relationship Id="rId4" Type="http://schemas.openxmlformats.org/officeDocument/2006/relationships/image" Target="../media/image155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3.jpeg"/><Relationship Id="rId3" Type="http://schemas.openxmlformats.org/officeDocument/2006/relationships/image" Target="../media/image160.png"/><Relationship Id="rId7" Type="http://schemas.openxmlformats.org/officeDocument/2006/relationships/image" Target="../media/image72.jpeg"/><Relationship Id="rId2" Type="http://schemas.openxmlformats.org/officeDocument/2006/relationships/image" Target="../media/image159.png"/><Relationship Id="rId1" Type="http://schemas.openxmlformats.org/officeDocument/2006/relationships/image" Target="../media/image158.png"/><Relationship Id="rId6" Type="http://schemas.openxmlformats.org/officeDocument/2006/relationships/image" Target="../media/image71.jpeg"/><Relationship Id="rId5" Type="http://schemas.openxmlformats.org/officeDocument/2006/relationships/image" Target="../media/image162.jpeg"/><Relationship Id="rId4" Type="http://schemas.openxmlformats.org/officeDocument/2006/relationships/image" Target="../media/image161.jpeg"/><Relationship Id="rId9" Type="http://schemas.openxmlformats.org/officeDocument/2006/relationships/image" Target="../media/image164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9.jpeg"/><Relationship Id="rId13" Type="http://schemas.openxmlformats.org/officeDocument/2006/relationships/image" Target="../media/image174.jpeg"/><Relationship Id="rId3" Type="http://schemas.openxmlformats.org/officeDocument/2006/relationships/image" Target="../media/image71.jpeg"/><Relationship Id="rId7" Type="http://schemas.openxmlformats.org/officeDocument/2006/relationships/image" Target="../media/image168.jpeg"/><Relationship Id="rId12" Type="http://schemas.openxmlformats.org/officeDocument/2006/relationships/image" Target="../media/image173.jpeg"/><Relationship Id="rId2" Type="http://schemas.openxmlformats.org/officeDocument/2006/relationships/hyperlink" Target="http://directoria-mebel.ru/" TargetMode="External"/><Relationship Id="rId1" Type="http://schemas.openxmlformats.org/officeDocument/2006/relationships/image" Target="../media/image165.emf"/><Relationship Id="rId6" Type="http://schemas.openxmlformats.org/officeDocument/2006/relationships/image" Target="../media/image167.jpeg"/><Relationship Id="rId11" Type="http://schemas.openxmlformats.org/officeDocument/2006/relationships/image" Target="../media/image172.jpeg"/><Relationship Id="rId5" Type="http://schemas.openxmlformats.org/officeDocument/2006/relationships/image" Target="../media/image166.jpeg"/><Relationship Id="rId15" Type="http://schemas.openxmlformats.org/officeDocument/2006/relationships/image" Target="../media/image176.jpeg"/><Relationship Id="rId10" Type="http://schemas.openxmlformats.org/officeDocument/2006/relationships/image" Target="../media/image171.jpeg"/><Relationship Id="rId4" Type="http://schemas.openxmlformats.org/officeDocument/2006/relationships/image" Target="../media/image72.jpeg"/><Relationship Id="rId9" Type="http://schemas.openxmlformats.org/officeDocument/2006/relationships/image" Target="../media/image170.emf"/><Relationship Id="rId14" Type="http://schemas.openxmlformats.org/officeDocument/2006/relationships/image" Target="../media/image175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1.jpeg"/><Relationship Id="rId3" Type="http://schemas.openxmlformats.org/officeDocument/2006/relationships/image" Target="../media/image72.jpeg"/><Relationship Id="rId7" Type="http://schemas.openxmlformats.org/officeDocument/2006/relationships/image" Target="../media/image180.jpeg"/><Relationship Id="rId2" Type="http://schemas.openxmlformats.org/officeDocument/2006/relationships/image" Target="../media/image71.jpeg"/><Relationship Id="rId1" Type="http://schemas.openxmlformats.org/officeDocument/2006/relationships/hyperlink" Target="http://directoria-mebel.ru/" TargetMode="External"/><Relationship Id="rId6" Type="http://schemas.openxmlformats.org/officeDocument/2006/relationships/image" Target="../media/image179.jpeg"/><Relationship Id="rId5" Type="http://schemas.openxmlformats.org/officeDocument/2006/relationships/image" Target="../media/image178.jpeg"/><Relationship Id="rId10" Type="http://schemas.openxmlformats.org/officeDocument/2006/relationships/image" Target="../media/image183.png"/><Relationship Id="rId4" Type="http://schemas.openxmlformats.org/officeDocument/2006/relationships/image" Target="../media/image177.emf"/><Relationship Id="rId9" Type="http://schemas.openxmlformats.org/officeDocument/2006/relationships/image" Target="../media/image18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9.jpeg"/><Relationship Id="rId3" Type="http://schemas.openxmlformats.org/officeDocument/2006/relationships/image" Target="../media/image186.png"/><Relationship Id="rId7" Type="http://schemas.openxmlformats.org/officeDocument/2006/relationships/image" Target="../media/image188.jpeg"/><Relationship Id="rId12" Type="http://schemas.openxmlformats.org/officeDocument/2006/relationships/image" Target="../media/image193.jpeg"/><Relationship Id="rId2" Type="http://schemas.openxmlformats.org/officeDocument/2006/relationships/image" Target="../media/image185.png"/><Relationship Id="rId1" Type="http://schemas.openxmlformats.org/officeDocument/2006/relationships/image" Target="../media/image184.png"/><Relationship Id="rId6" Type="http://schemas.openxmlformats.org/officeDocument/2006/relationships/image" Target="../media/image72.jpeg"/><Relationship Id="rId11" Type="http://schemas.openxmlformats.org/officeDocument/2006/relationships/image" Target="../media/image192.jpeg"/><Relationship Id="rId5" Type="http://schemas.openxmlformats.org/officeDocument/2006/relationships/image" Target="../media/image71.jpeg"/><Relationship Id="rId10" Type="http://schemas.openxmlformats.org/officeDocument/2006/relationships/image" Target="../media/image191.jpeg"/><Relationship Id="rId4" Type="http://schemas.openxmlformats.org/officeDocument/2006/relationships/image" Target="../media/image187.jpeg"/><Relationship Id="rId9" Type="http://schemas.openxmlformats.org/officeDocument/2006/relationships/image" Target="../media/image19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266699</xdr:colOff>
      <xdr:row>0</xdr:row>
      <xdr:rowOff>142875</xdr:rowOff>
    </xdr:from>
    <xdr:to>
      <xdr:col>4</xdr:col>
      <xdr:colOff>1323975</xdr:colOff>
      <xdr:row>1</xdr:row>
      <xdr:rowOff>9525</xdr:rowOff>
    </xdr:to>
    <xdr:grpSp>
      <xdr:nvGrpSpPr>
        <xdr:cNvPr id="2" name="Группа 48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pSpPr>
          <a:grpSpLocks/>
        </xdr:cNvGrpSpPr>
      </xdr:nvGrpSpPr>
      <xdr:grpSpPr bwMode="auto">
        <a:xfrm>
          <a:off x="2238374" y="142875"/>
          <a:ext cx="1914526" cy="895350"/>
          <a:chOff x="1508543" y="47625"/>
          <a:chExt cx="3477701" cy="1569295"/>
        </a:xfrm>
      </xdr:grpSpPr>
      <xdr:pic>
        <xdr:nvPicPr>
          <xdr:cNvPr id="3" name="Рисунок 49" descr="logo.jpg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50" descr="logo.jpg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4</xdr:col>
      <xdr:colOff>219075</xdr:colOff>
      <xdr:row>5</xdr:row>
      <xdr:rowOff>266700</xdr:rowOff>
    </xdr:from>
    <xdr:to>
      <xdr:col>4</xdr:col>
      <xdr:colOff>1628775</xdr:colOff>
      <xdr:row>5</xdr:row>
      <xdr:rowOff>990600</xdr:rowOff>
    </xdr:to>
    <xdr:pic>
      <xdr:nvPicPr>
        <xdr:cNvPr id="5" name="Рисунок 4" descr="1.jpg"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43275" y="6934200"/>
          <a:ext cx="1409700" cy="723900"/>
        </a:xfrm>
        <a:prstGeom prst="rect">
          <a:avLst/>
        </a:prstGeom>
      </xdr:spPr>
    </xdr:pic>
    <xdr:clientData/>
  </xdr:twoCellAnchor>
  <xdr:twoCellAnchor>
    <xdr:from>
      <xdr:col>4</xdr:col>
      <xdr:colOff>190499</xdr:colOff>
      <xdr:row>6</xdr:row>
      <xdr:rowOff>323850</xdr:rowOff>
    </xdr:from>
    <xdr:to>
      <xdr:col>4</xdr:col>
      <xdr:colOff>1666499</xdr:colOff>
      <xdr:row>6</xdr:row>
      <xdr:rowOff>1038225</xdr:rowOff>
    </xdr:to>
    <xdr:pic>
      <xdr:nvPicPr>
        <xdr:cNvPr id="6" name="Picture 3">
          <a:extLst>
            <a:ext uri="{FF2B5EF4-FFF2-40B4-BE49-F238E27FC236}">
              <a16:creationId xmlns="" xmlns:a16="http://schemas.microsoft.com/office/drawing/2014/main" id="{00000000-0008-0000-0D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screen"/>
        <a:srcRect l="5812" t="23404" r="8016" b="19453"/>
        <a:stretch>
          <a:fillRect/>
        </a:stretch>
      </xdr:blipFill>
      <xdr:spPr bwMode="auto">
        <a:xfrm flipH="1">
          <a:off x="3886199" y="6896100"/>
          <a:ext cx="1476000" cy="7143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819151</xdr:colOff>
      <xdr:row>8</xdr:row>
      <xdr:rowOff>123826</xdr:rowOff>
    </xdr:from>
    <xdr:to>
      <xdr:col>4</xdr:col>
      <xdr:colOff>1162051</xdr:colOff>
      <xdr:row>8</xdr:row>
      <xdr:rowOff>716554</xdr:rowOff>
    </xdr:to>
    <xdr:pic>
      <xdr:nvPicPr>
        <xdr:cNvPr id="8" name="Picture 8">
          <a:extLst>
            <a:ext uri="{FF2B5EF4-FFF2-40B4-BE49-F238E27FC236}">
              <a16:creationId xmlns=""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/>
        <a:srcRect l="11079" t="10458" r="48105" b="10457"/>
        <a:stretch>
          <a:fillRect/>
        </a:stretch>
      </xdr:blipFill>
      <xdr:spPr bwMode="auto">
        <a:xfrm>
          <a:off x="3943351" y="11744326"/>
          <a:ext cx="342900" cy="592728"/>
        </a:xfrm>
        <a:prstGeom prst="rect">
          <a:avLst/>
        </a:prstGeom>
        <a:noFill/>
      </xdr:spPr>
    </xdr:pic>
    <xdr:clientData/>
  </xdr:twoCellAnchor>
  <xdr:twoCellAnchor>
    <xdr:from>
      <xdr:col>4</xdr:col>
      <xdr:colOff>544865</xdr:colOff>
      <xdr:row>7</xdr:row>
      <xdr:rowOff>114300</xdr:rowOff>
    </xdr:from>
    <xdr:to>
      <xdr:col>4</xdr:col>
      <xdr:colOff>1476375</xdr:colOff>
      <xdr:row>7</xdr:row>
      <xdr:rowOff>739518</xdr:rowOff>
    </xdr:to>
    <xdr:pic>
      <xdr:nvPicPr>
        <xdr:cNvPr id="11" name="Picture 14">
          <a:extLst>
            <a:ext uri="{FF2B5EF4-FFF2-40B4-BE49-F238E27FC236}">
              <a16:creationId xmlns="" xmlns:a16="http://schemas.microsoft.com/office/drawing/2014/main" id="{00000000-0008-0000-0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/>
        <a:srcRect l="15767" t="18301" r="14687" b="7843"/>
        <a:stretch>
          <a:fillRect/>
        </a:stretch>
      </xdr:blipFill>
      <xdr:spPr bwMode="auto">
        <a:xfrm>
          <a:off x="3669065" y="8943975"/>
          <a:ext cx="931510" cy="625218"/>
        </a:xfrm>
        <a:prstGeom prst="rect">
          <a:avLst/>
        </a:prstGeom>
        <a:noFill/>
      </xdr:spPr>
    </xdr:pic>
    <xdr:clientData/>
  </xdr:twoCellAnchor>
  <xdr:twoCellAnchor>
    <xdr:from>
      <xdr:col>4</xdr:col>
      <xdr:colOff>352425</xdr:colOff>
      <xdr:row>14</xdr:row>
      <xdr:rowOff>96372</xdr:rowOff>
    </xdr:from>
    <xdr:to>
      <xdr:col>4</xdr:col>
      <xdr:colOff>1619250</xdr:colOff>
      <xdr:row>14</xdr:row>
      <xdr:rowOff>809626</xdr:rowOff>
    </xdr:to>
    <xdr:pic>
      <xdr:nvPicPr>
        <xdr:cNvPr id="13" name="Picture 6">
          <a:extLst>
            <a:ext uri="{FF2B5EF4-FFF2-40B4-BE49-F238E27FC236}">
              <a16:creationId xmlns=""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/>
        <a:srcRect l="7639" t="17944" r="9722" b="11164"/>
        <a:stretch>
          <a:fillRect/>
        </a:stretch>
      </xdr:blipFill>
      <xdr:spPr bwMode="auto">
        <a:xfrm>
          <a:off x="3476625" y="24347022"/>
          <a:ext cx="1266825" cy="713254"/>
        </a:xfrm>
        <a:prstGeom prst="rect">
          <a:avLst/>
        </a:prstGeom>
        <a:noFill/>
      </xdr:spPr>
    </xdr:pic>
    <xdr:clientData/>
  </xdr:twoCellAnchor>
  <xdr:twoCellAnchor>
    <xdr:from>
      <xdr:col>4</xdr:col>
      <xdr:colOff>657225</xdr:colOff>
      <xdr:row>15</xdr:row>
      <xdr:rowOff>149618</xdr:rowOff>
    </xdr:from>
    <xdr:to>
      <xdr:col>4</xdr:col>
      <xdr:colOff>1228725</xdr:colOff>
      <xdr:row>15</xdr:row>
      <xdr:rowOff>762871</xdr:rowOff>
    </xdr:to>
    <xdr:pic>
      <xdr:nvPicPr>
        <xdr:cNvPr id="14" name="Picture 4">
          <a:extLst>
            <a:ext uri="{FF2B5EF4-FFF2-40B4-BE49-F238E27FC236}">
              <a16:creationId xmlns=""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/>
        <a:srcRect l="23937" t="10544" r="27069" b="9524"/>
        <a:stretch>
          <a:fillRect/>
        </a:stretch>
      </xdr:blipFill>
      <xdr:spPr bwMode="auto">
        <a:xfrm>
          <a:off x="3781425" y="25257518"/>
          <a:ext cx="571500" cy="613253"/>
        </a:xfrm>
        <a:prstGeom prst="rect">
          <a:avLst/>
        </a:prstGeom>
        <a:noFill/>
      </xdr:spPr>
    </xdr:pic>
    <xdr:clientData/>
  </xdr:twoCellAnchor>
  <xdr:twoCellAnchor>
    <xdr:from>
      <xdr:col>4</xdr:col>
      <xdr:colOff>314324</xdr:colOff>
      <xdr:row>9</xdr:row>
      <xdr:rowOff>85725</xdr:rowOff>
    </xdr:from>
    <xdr:to>
      <xdr:col>4</xdr:col>
      <xdr:colOff>1619249</xdr:colOff>
      <xdr:row>9</xdr:row>
      <xdr:rowOff>769893</xdr:rowOff>
    </xdr:to>
    <xdr:pic>
      <xdr:nvPicPr>
        <xdr:cNvPr id="16" name="Picture 9">
          <a:extLst>
            <a:ext uri="{FF2B5EF4-FFF2-40B4-BE49-F238E27FC236}">
              <a16:creationId xmlns=""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/>
        <a:srcRect l="9938" t="18612" r="9110" b="16719"/>
        <a:stretch>
          <a:fillRect/>
        </a:stretch>
      </xdr:blipFill>
      <xdr:spPr bwMode="auto">
        <a:xfrm>
          <a:off x="3438524" y="13668375"/>
          <a:ext cx="1304925" cy="684168"/>
        </a:xfrm>
        <a:prstGeom prst="rect">
          <a:avLst/>
        </a:prstGeom>
        <a:noFill/>
      </xdr:spPr>
    </xdr:pic>
    <xdr:clientData/>
  </xdr:twoCellAnchor>
  <xdr:twoCellAnchor>
    <xdr:from>
      <xdr:col>4</xdr:col>
      <xdr:colOff>400051</xdr:colOff>
      <xdr:row>13</xdr:row>
      <xdr:rowOff>133349</xdr:rowOff>
    </xdr:from>
    <xdr:to>
      <xdr:col>4</xdr:col>
      <xdr:colOff>1641543</xdr:colOff>
      <xdr:row>13</xdr:row>
      <xdr:rowOff>747764</xdr:rowOff>
    </xdr:to>
    <xdr:pic>
      <xdr:nvPicPr>
        <xdr:cNvPr id="18" name="Picture 2">
          <a:extLst>
            <a:ext uri="{FF2B5EF4-FFF2-40B4-BE49-F238E27FC236}">
              <a16:creationId xmlns=""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/>
        <a:srcRect l="8145" t="9886" r="9502" b="9440"/>
        <a:stretch>
          <a:fillRect/>
        </a:stretch>
      </xdr:blipFill>
      <xdr:spPr bwMode="auto">
        <a:xfrm>
          <a:off x="3524251" y="23526749"/>
          <a:ext cx="1241492" cy="614415"/>
        </a:xfrm>
        <a:prstGeom prst="rect">
          <a:avLst/>
        </a:prstGeom>
        <a:noFill/>
      </xdr:spPr>
    </xdr:pic>
    <xdr:clientData/>
  </xdr:twoCellAnchor>
  <xdr:twoCellAnchor>
    <xdr:from>
      <xdr:col>4</xdr:col>
      <xdr:colOff>438149</xdr:colOff>
      <xdr:row>11</xdr:row>
      <xdr:rowOff>76200</xdr:rowOff>
    </xdr:from>
    <xdr:to>
      <xdr:col>4</xdr:col>
      <xdr:colOff>1422308</xdr:colOff>
      <xdr:row>11</xdr:row>
      <xdr:rowOff>895350</xdr:rowOff>
    </xdr:to>
    <xdr:pic>
      <xdr:nvPicPr>
        <xdr:cNvPr id="19" name="Рисунок 54">
          <a:extLst>
            <a:ext uri="{FF2B5EF4-FFF2-40B4-BE49-F238E27FC236}">
              <a16:creationId xmlns="" xmlns:a16="http://schemas.microsoft.com/office/drawing/2014/main" id="{00000000-0008-0000-0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 bwMode="auto">
        <a:xfrm>
          <a:off x="3562349" y="17087850"/>
          <a:ext cx="984159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657225</xdr:colOff>
      <xdr:row>12</xdr:row>
      <xdr:rowOff>66674</xdr:rowOff>
    </xdr:from>
    <xdr:to>
      <xdr:col>4</xdr:col>
      <xdr:colOff>1351446</xdr:colOff>
      <xdr:row>12</xdr:row>
      <xdr:rowOff>962024</xdr:rowOff>
    </xdr:to>
    <xdr:pic>
      <xdr:nvPicPr>
        <xdr:cNvPr id="21" name="Рисунок 56">
          <a:extLst>
            <a:ext uri="{FF2B5EF4-FFF2-40B4-BE49-F238E27FC236}">
              <a16:creationId xmlns=""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 bwMode="auto">
        <a:xfrm>
          <a:off x="3781425" y="19040474"/>
          <a:ext cx="694221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495300</xdr:colOff>
      <xdr:row>16</xdr:row>
      <xdr:rowOff>85724</xdr:rowOff>
    </xdr:from>
    <xdr:to>
      <xdr:col>4</xdr:col>
      <xdr:colOff>1479459</xdr:colOff>
      <xdr:row>16</xdr:row>
      <xdr:rowOff>1009650</xdr:rowOff>
    </xdr:to>
    <xdr:pic>
      <xdr:nvPicPr>
        <xdr:cNvPr id="24" name="Рисунок 54">
          <a:extLst>
            <a:ext uri="{FF2B5EF4-FFF2-40B4-BE49-F238E27FC236}">
              <a16:creationId xmlns=""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 bwMode="auto">
        <a:xfrm>
          <a:off x="3619500" y="26050874"/>
          <a:ext cx="984159" cy="923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504825</xdr:colOff>
      <xdr:row>17</xdr:row>
      <xdr:rowOff>57148</xdr:rowOff>
    </xdr:from>
    <xdr:to>
      <xdr:col>4</xdr:col>
      <xdr:colOff>1488984</xdr:colOff>
      <xdr:row>17</xdr:row>
      <xdr:rowOff>1009649</xdr:rowOff>
    </xdr:to>
    <xdr:pic>
      <xdr:nvPicPr>
        <xdr:cNvPr id="25" name="Рисунок 54">
          <a:extLst>
            <a:ext uri="{FF2B5EF4-FFF2-40B4-BE49-F238E27FC236}">
              <a16:creationId xmlns="" xmlns:a16="http://schemas.microsoft.com/office/drawing/2014/main" id="{00000000-0008-0000-0D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 bwMode="auto">
        <a:xfrm>
          <a:off x="3629025" y="27089098"/>
          <a:ext cx="984159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542925</xdr:colOff>
      <xdr:row>10</xdr:row>
      <xdr:rowOff>209550</xdr:rowOff>
    </xdr:from>
    <xdr:to>
      <xdr:col>4</xdr:col>
      <xdr:colOff>1466851</xdr:colOff>
      <xdr:row>10</xdr:row>
      <xdr:rowOff>725294</xdr:rowOff>
    </xdr:to>
    <xdr:pic>
      <xdr:nvPicPr>
        <xdr:cNvPr id="28" name="Picture 10">
          <a:extLst>
            <a:ext uri="{FF2B5EF4-FFF2-40B4-BE49-F238E27FC236}">
              <a16:creationId xmlns="" xmlns:a16="http://schemas.microsoft.com/office/drawing/2014/main" id="{00000000-0008-0000-0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/>
        <a:srcRect l="15431" t="23708" r="17435" b="19453"/>
        <a:stretch>
          <a:fillRect/>
        </a:stretch>
      </xdr:blipFill>
      <xdr:spPr bwMode="auto">
        <a:xfrm>
          <a:off x="3667125" y="14773275"/>
          <a:ext cx="923926" cy="51574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76200</xdr:rowOff>
    </xdr:from>
    <xdr:to>
      <xdr:col>5</xdr:col>
      <xdr:colOff>752475</xdr:colOff>
      <xdr:row>2</xdr:row>
      <xdr:rowOff>3305445</xdr:rowOff>
    </xdr:to>
    <xdr:pic>
      <xdr:nvPicPr>
        <xdr:cNvPr id="30" name="Picture 1" descr="https://directoria-moder.ru/upload/iblock/8bb/0h7prqveh3k6qsbpovn0eks2jeik5ppa/MUX_TA06-1.jp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3241" t="11426" b="2998"/>
        <a:stretch>
          <a:fillRect/>
        </a:stretch>
      </xdr:blipFill>
      <xdr:spPr bwMode="auto">
        <a:xfrm>
          <a:off x="0" y="1390650"/>
          <a:ext cx="5476875" cy="3229245"/>
        </a:xfrm>
        <a:prstGeom prst="rect">
          <a:avLst/>
        </a:prstGeom>
        <a:noFill/>
      </xdr:spPr>
    </xdr:pic>
    <xdr:clientData/>
  </xdr:twoCellAnchor>
  <xdr:oneCellAnchor>
    <xdr:from>
      <xdr:col>5</xdr:col>
      <xdr:colOff>780221</xdr:colOff>
      <xdr:row>2</xdr:row>
      <xdr:rowOff>971550</xdr:rowOff>
    </xdr:from>
    <xdr:ext cx="1145249" cy="781240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D00-000026000000}"/>
            </a:ext>
          </a:extLst>
        </xdr:cNvPr>
        <xdr:cNvSpPr txBox="1"/>
      </xdr:nvSpPr>
      <xdr:spPr>
        <a:xfrm>
          <a:off x="6609521" y="2286000"/>
          <a:ext cx="1145249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en-US" sz="1100"/>
            <a:t> </a:t>
          </a:r>
          <a:r>
            <a:rPr lang="ru-RU" sz="1100"/>
            <a:t>Шпона </a:t>
          </a:r>
        </a:p>
        <a:p>
          <a:pPr algn="r"/>
          <a:r>
            <a:rPr lang="ru-RU" sz="1100"/>
            <a:t>Американского </a:t>
          </a:r>
        </a:p>
        <a:p>
          <a:pPr algn="r"/>
          <a:r>
            <a:rPr lang="ru-RU" sz="1100"/>
            <a:t>ореха</a:t>
          </a:r>
        </a:p>
        <a:p>
          <a:pPr algn="r"/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TA06</a:t>
          </a:r>
          <a:r>
            <a:rPr lang="ru-RU" sz="1100">
              <a:solidFill>
                <a:schemeClr val="tx1"/>
              </a:solidFill>
              <a:latin typeface="+mn-lt"/>
              <a:ea typeface="+mn-ea"/>
              <a:cs typeface="+mn-cs"/>
            </a:rPr>
            <a:t>А  </a:t>
          </a:r>
          <a:endParaRPr lang="ru-RU" sz="1100"/>
        </a:p>
      </xdr:txBody>
    </xdr:sp>
    <xdr:clientData/>
  </xdr:oneCellAnchor>
  <xdr:twoCellAnchor editAs="oneCell">
    <xdr:from>
      <xdr:col>6</xdr:col>
      <xdr:colOff>142875</xdr:colOff>
      <xdr:row>2</xdr:row>
      <xdr:rowOff>57150</xdr:rowOff>
    </xdr:from>
    <xdr:to>
      <xdr:col>6</xdr:col>
      <xdr:colOff>970875</xdr:colOff>
      <xdr:row>2</xdr:row>
      <xdr:rowOff>885150</xdr:rowOff>
    </xdr:to>
    <xdr:pic>
      <xdr:nvPicPr>
        <xdr:cNvPr id="32" name="Picture 1" descr="https://directoria-moder.ru/upload/iblock/438/4383f85648d10676401c81294408ea97.jpg">
          <a:extLst>
            <a:ext uri="{FF2B5EF4-FFF2-40B4-BE49-F238E27FC236}">
              <a16:creationId xmlns="" xmlns:a16="http://schemas.microsoft.com/office/drawing/2014/main" id="{00000000-0008-0000-0D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076950" y="1371600"/>
          <a:ext cx="828000" cy="828000"/>
        </a:xfrm>
        <a:prstGeom prst="rect">
          <a:avLst/>
        </a:prstGeom>
        <a:noFill/>
      </xdr:spPr>
    </xdr:pic>
    <xdr:clientData/>
  </xdr:twoCellAnchor>
  <xdr:oneCellAnchor>
    <xdr:from>
      <xdr:col>5</xdr:col>
      <xdr:colOff>781050</xdr:colOff>
      <xdr:row>2</xdr:row>
      <xdr:rowOff>1819275</xdr:rowOff>
    </xdr:from>
    <xdr:ext cx="1187376" cy="530658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D00-000023000000}"/>
            </a:ext>
          </a:extLst>
        </xdr:cNvPr>
        <xdr:cNvSpPr txBox="1"/>
      </xdr:nvSpPr>
      <xdr:spPr>
        <a:xfrm>
          <a:off x="6610350" y="3133725"/>
          <a:ext cx="1187376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ru-RU" sz="1400" b="1">
              <a:solidFill>
                <a:srgbClr val="FF0000"/>
              </a:solidFill>
            </a:rPr>
            <a:t>Распродажа </a:t>
          </a:r>
        </a:p>
        <a:p>
          <a:pPr algn="r"/>
          <a:r>
            <a:rPr lang="ru-RU" sz="1400" b="1">
              <a:solidFill>
                <a:srgbClr val="FF0000"/>
              </a:solidFill>
            </a:rPr>
            <a:t>коллекции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6</xdr:row>
      <xdr:rowOff>85725</xdr:rowOff>
    </xdr:from>
    <xdr:to>
      <xdr:col>2</xdr:col>
      <xdr:colOff>1827450</xdr:colOff>
      <xdr:row>6</xdr:row>
      <xdr:rowOff>690372</xdr:rowOff>
    </xdr:to>
    <xdr:pic>
      <xdr:nvPicPr>
        <xdr:cNvPr id="2" name="Рисунок 1" descr="R203 R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38250" y="2085975"/>
          <a:ext cx="360600" cy="61722"/>
        </a:xfrm>
        <a:prstGeom prst="rect">
          <a:avLst/>
        </a:prstGeom>
      </xdr:spPr>
    </xdr:pic>
    <xdr:clientData/>
  </xdr:twoCellAnchor>
  <xdr:twoCellAnchor editAs="oneCell">
    <xdr:from>
      <xdr:col>2</xdr:col>
      <xdr:colOff>566500</xdr:colOff>
      <xdr:row>9</xdr:row>
      <xdr:rowOff>95250</xdr:rowOff>
    </xdr:from>
    <xdr:to>
      <xdr:col>2</xdr:col>
      <xdr:colOff>1564719</xdr:colOff>
      <xdr:row>9</xdr:row>
      <xdr:rowOff>704850</xdr:rowOff>
    </xdr:to>
    <xdr:pic>
      <xdr:nvPicPr>
        <xdr:cNvPr id="9" name="Рисунок 8" descr="MUX126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604725" y="1666875"/>
          <a:ext cx="0" cy="47625"/>
        </a:xfrm>
        <a:prstGeom prst="rect">
          <a:avLst/>
        </a:prstGeom>
      </xdr:spPr>
    </xdr:pic>
    <xdr:clientData/>
  </xdr:twoCellAnchor>
  <xdr:twoCellAnchor editAs="oneCell">
    <xdr:from>
      <xdr:col>2</xdr:col>
      <xdr:colOff>393400</xdr:colOff>
      <xdr:row>21</xdr:row>
      <xdr:rowOff>104775</xdr:rowOff>
    </xdr:from>
    <xdr:to>
      <xdr:col>2</xdr:col>
      <xdr:colOff>1600200</xdr:colOff>
      <xdr:row>21</xdr:row>
      <xdr:rowOff>914400</xdr:rowOff>
    </xdr:to>
    <xdr:pic>
      <xdr:nvPicPr>
        <xdr:cNvPr id="10" name="Рисунок 17" descr="DSC06146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60200" y="1390650"/>
          <a:ext cx="140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676276</xdr:colOff>
      <xdr:row>20</xdr:row>
      <xdr:rowOff>129539</xdr:rowOff>
    </xdr:from>
    <xdr:to>
      <xdr:col>2</xdr:col>
      <xdr:colOff>1400176</xdr:colOff>
      <xdr:row>20</xdr:row>
      <xdr:rowOff>925829</xdr:rowOff>
    </xdr:to>
    <xdr:pic>
      <xdr:nvPicPr>
        <xdr:cNvPr id="11" name="Рисунок 10" descr="MUX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00201" y="1272539"/>
          <a:ext cx="0" cy="15240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10</xdr:row>
      <xdr:rowOff>85725</xdr:rowOff>
    </xdr:from>
    <xdr:to>
      <xdr:col>2</xdr:col>
      <xdr:colOff>1142109</xdr:colOff>
      <xdr:row>10</xdr:row>
      <xdr:rowOff>762000</xdr:rowOff>
    </xdr:to>
    <xdr:pic>
      <xdr:nvPicPr>
        <xdr:cNvPr id="13" name="Рисунок 12" descr="RH J60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600200" y="2943225"/>
          <a:ext cx="0" cy="57150"/>
        </a:xfrm>
        <a:prstGeom prst="rect">
          <a:avLst/>
        </a:prstGeom>
      </xdr:spPr>
    </xdr:pic>
    <xdr:clientData/>
  </xdr:twoCellAnchor>
  <xdr:twoCellAnchor editAs="oneCell">
    <xdr:from>
      <xdr:col>2</xdr:col>
      <xdr:colOff>533399</xdr:colOff>
      <xdr:row>11</xdr:row>
      <xdr:rowOff>85725</xdr:rowOff>
    </xdr:from>
    <xdr:to>
      <xdr:col>2</xdr:col>
      <xdr:colOff>1438274</xdr:colOff>
      <xdr:row>11</xdr:row>
      <xdr:rowOff>697216</xdr:rowOff>
    </xdr:to>
    <xdr:pic>
      <xdr:nvPicPr>
        <xdr:cNvPr id="14" name="Рисунок 13" descr="RH1570P (T) 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600199" y="3086100"/>
          <a:ext cx="0" cy="59041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12</xdr:row>
      <xdr:rowOff>104775</xdr:rowOff>
    </xdr:from>
    <xdr:to>
      <xdr:col>2</xdr:col>
      <xdr:colOff>1504950</xdr:colOff>
      <xdr:row>12</xdr:row>
      <xdr:rowOff>716266</xdr:rowOff>
    </xdr:to>
    <xdr:pic>
      <xdr:nvPicPr>
        <xdr:cNvPr id="15" name="Рисунок 14" descr="RH1570P (T) 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504950" y="3248025"/>
          <a:ext cx="95250" cy="39991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295274</xdr:colOff>
      <xdr:row>13</xdr:row>
      <xdr:rowOff>104775</xdr:rowOff>
    </xdr:from>
    <xdr:to>
      <xdr:col>2</xdr:col>
      <xdr:colOff>1543049</xdr:colOff>
      <xdr:row>13</xdr:row>
      <xdr:rowOff>716266</xdr:rowOff>
    </xdr:to>
    <xdr:pic>
      <xdr:nvPicPr>
        <xdr:cNvPr id="16" name="Рисунок 15" descr="RH1570P (T) 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362074" y="3390900"/>
          <a:ext cx="238125" cy="39991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14</xdr:row>
      <xdr:rowOff>171450</xdr:rowOff>
    </xdr:from>
    <xdr:to>
      <xdr:col>2</xdr:col>
      <xdr:colOff>1504950</xdr:colOff>
      <xdr:row>14</xdr:row>
      <xdr:rowOff>702895</xdr:rowOff>
    </xdr:to>
    <xdr:pic>
      <xdr:nvPicPr>
        <xdr:cNvPr id="17" name="Рисунок 16" descr="RH9090P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600200" y="35718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22</xdr:row>
      <xdr:rowOff>85725</xdr:rowOff>
    </xdr:from>
    <xdr:to>
      <xdr:col>2</xdr:col>
      <xdr:colOff>1162050</xdr:colOff>
      <xdr:row>22</xdr:row>
      <xdr:rowOff>1114425</xdr:rowOff>
    </xdr:to>
    <xdr:pic>
      <xdr:nvPicPr>
        <xdr:cNvPr id="18" name="Рисунок 37" descr="4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00200" y="380047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695325</xdr:colOff>
      <xdr:row>15</xdr:row>
      <xdr:rowOff>76200</xdr:rowOff>
    </xdr:from>
    <xdr:to>
      <xdr:col>2</xdr:col>
      <xdr:colOff>1148421</xdr:colOff>
      <xdr:row>16</xdr:row>
      <xdr:rowOff>2550</xdr:rowOff>
    </xdr:to>
    <xdr:pic>
      <xdr:nvPicPr>
        <xdr:cNvPr id="20" name="Рисунок 19" descr="MUX1020G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35908" t="6866" r="35366" b="3307"/>
        <a:stretch>
          <a:fillRect/>
        </a:stretch>
      </xdr:blipFill>
      <xdr:spPr>
        <a:xfrm>
          <a:off x="1600200" y="4362450"/>
          <a:ext cx="0" cy="692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85726</xdr:rowOff>
    </xdr:from>
    <xdr:to>
      <xdr:col>4</xdr:col>
      <xdr:colOff>523875</xdr:colOff>
      <xdr:row>1</xdr:row>
      <xdr:rowOff>2526856</xdr:rowOff>
    </xdr:to>
    <xdr:pic>
      <xdr:nvPicPr>
        <xdr:cNvPr id="2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lum bright="10000"/>
        </a:blip>
        <a:srcRect/>
        <a:stretch>
          <a:fillRect/>
        </a:stretch>
      </xdr:blipFill>
      <xdr:spPr bwMode="auto">
        <a:xfrm>
          <a:off x="628650" y="228601"/>
          <a:ext cx="2038350" cy="598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1600200</xdr:colOff>
      <xdr:row>0</xdr:row>
      <xdr:rowOff>57150</xdr:rowOff>
    </xdr:from>
    <xdr:to>
      <xdr:col>2</xdr:col>
      <xdr:colOff>1504950</xdr:colOff>
      <xdr:row>0</xdr:row>
      <xdr:rowOff>933450</xdr:rowOff>
    </xdr:to>
    <xdr:grpSp>
      <xdr:nvGrpSpPr>
        <xdr:cNvPr id="24" name="Группа 40"/>
        <xdr:cNvGrpSpPr>
          <a:grpSpLocks/>
        </xdr:cNvGrpSpPr>
      </xdr:nvGrpSpPr>
      <xdr:grpSpPr bwMode="auto">
        <a:xfrm>
          <a:off x="1600200" y="57150"/>
          <a:ext cx="1866900" cy="876300"/>
          <a:chOff x="1508543" y="47625"/>
          <a:chExt cx="3477701" cy="1569295"/>
        </a:xfrm>
      </xdr:grpSpPr>
      <xdr:pic>
        <xdr:nvPicPr>
          <xdr:cNvPr id="25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1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6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95250</xdr:colOff>
      <xdr:row>8</xdr:row>
      <xdr:rowOff>219760</xdr:rowOff>
    </xdr:from>
    <xdr:to>
      <xdr:col>2</xdr:col>
      <xdr:colOff>1847849</xdr:colOff>
      <xdr:row>8</xdr:row>
      <xdr:rowOff>981075</xdr:rowOff>
    </xdr:to>
    <xdr:pic>
      <xdr:nvPicPr>
        <xdr:cNvPr id="27" name="Рисунок 26" descr="RH124.jpg"/>
        <xdr:cNvPicPr>
          <a:picLocks noChangeAspect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>
        <a:xfrm>
          <a:off x="2619375" y="16193185"/>
          <a:ext cx="1752599" cy="7613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19</xdr:row>
      <xdr:rowOff>142876</xdr:rowOff>
    </xdr:from>
    <xdr:to>
      <xdr:col>2</xdr:col>
      <xdr:colOff>1719427</xdr:colOff>
      <xdr:row>19</xdr:row>
      <xdr:rowOff>885826</xdr:rowOff>
    </xdr:to>
    <xdr:pic>
      <xdr:nvPicPr>
        <xdr:cNvPr id="28" name="Рисунок 34" descr="1-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t="9581" b="13441"/>
        <a:stretch>
          <a:fillRect/>
        </a:stretch>
      </xdr:blipFill>
      <xdr:spPr bwMode="auto">
        <a:xfrm>
          <a:off x="2800350" y="25565101"/>
          <a:ext cx="1443202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400050</xdr:colOff>
      <xdr:row>16</xdr:row>
      <xdr:rowOff>73069</xdr:rowOff>
    </xdr:from>
    <xdr:to>
      <xdr:col>2</xdr:col>
      <xdr:colOff>1628775</xdr:colOff>
      <xdr:row>16</xdr:row>
      <xdr:rowOff>846393</xdr:rowOff>
    </xdr:to>
    <xdr:pic>
      <xdr:nvPicPr>
        <xdr:cNvPr id="29" name="Рисунок 28" descr="RL309.jpg"/>
        <xdr:cNvPicPr>
          <a:picLocks noChangeAspect="1"/>
        </xdr:cNvPicPr>
      </xdr:nvPicPr>
      <xdr:blipFill>
        <a:blip xmlns:r="http://schemas.openxmlformats.org/officeDocument/2006/relationships" r:embed="rId15" cstate="screen"/>
        <a:srcRect/>
        <a:stretch>
          <a:fillRect/>
        </a:stretch>
      </xdr:blipFill>
      <xdr:spPr>
        <a:xfrm>
          <a:off x="1466850" y="4787944"/>
          <a:ext cx="133350" cy="68474"/>
        </a:xfrm>
        <a:prstGeom prst="rect">
          <a:avLst/>
        </a:prstGeom>
      </xdr:spPr>
    </xdr:pic>
    <xdr:clientData/>
  </xdr:twoCellAnchor>
  <xdr:twoCellAnchor editAs="oneCell">
    <xdr:from>
      <xdr:col>2</xdr:col>
      <xdr:colOff>229126</xdr:colOff>
      <xdr:row>7</xdr:row>
      <xdr:rowOff>143560</xdr:rowOff>
    </xdr:from>
    <xdr:to>
      <xdr:col>2</xdr:col>
      <xdr:colOff>1743075</xdr:colOff>
      <xdr:row>7</xdr:row>
      <xdr:rowOff>895350</xdr:rowOff>
    </xdr:to>
    <xdr:pic>
      <xdr:nvPicPr>
        <xdr:cNvPr id="31" name="Рисунок 30" descr="RH124.jpg"/>
        <xdr:cNvPicPr>
          <a:picLocks noChangeAspect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>
        <a:xfrm>
          <a:off x="2753251" y="15154960"/>
          <a:ext cx="1513949" cy="7517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495299</xdr:colOff>
      <xdr:row>5</xdr:row>
      <xdr:rowOff>66675</xdr:rowOff>
    </xdr:from>
    <xdr:to>
      <xdr:col>3</xdr:col>
      <xdr:colOff>962025</xdr:colOff>
      <xdr:row>5</xdr:row>
      <xdr:rowOff>762000</xdr:rowOff>
    </xdr:to>
    <xdr:pic>
      <xdr:nvPicPr>
        <xdr:cNvPr id="2" name="Picture 40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49" y="8382000"/>
          <a:ext cx="466726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266699</xdr:colOff>
      <xdr:row>11</xdr:row>
      <xdr:rowOff>66674</xdr:rowOff>
    </xdr:from>
    <xdr:to>
      <xdr:col>3</xdr:col>
      <xdr:colOff>1057274</xdr:colOff>
      <xdr:row>11</xdr:row>
      <xdr:rowOff>923925</xdr:rowOff>
    </xdr:to>
    <xdr:pic>
      <xdr:nvPicPr>
        <xdr:cNvPr id="3" name="Picture 40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9949" y="22612349"/>
          <a:ext cx="790575" cy="85725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352426</xdr:colOff>
      <xdr:row>12</xdr:row>
      <xdr:rowOff>38099</xdr:rowOff>
    </xdr:from>
    <xdr:to>
      <xdr:col>3</xdr:col>
      <xdr:colOff>1028700</xdr:colOff>
      <xdr:row>12</xdr:row>
      <xdr:rowOff>825874</xdr:rowOff>
    </xdr:to>
    <xdr:pic>
      <xdr:nvPicPr>
        <xdr:cNvPr id="4" name="Picture 40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5676" y="23583899"/>
          <a:ext cx="676274" cy="787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2066925</xdr:colOff>
      <xdr:row>0</xdr:row>
      <xdr:rowOff>104775</xdr:rowOff>
    </xdr:from>
    <xdr:to>
      <xdr:col>4</xdr:col>
      <xdr:colOff>542925</xdr:colOff>
      <xdr:row>0</xdr:row>
      <xdr:rowOff>1095375</xdr:rowOff>
    </xdr:to>
    <xdr:grpSp>
      <xdr:nvGrpSpPr>
        <xdr:cNvPr id="5" name="Группа 48"/>
        <xdr:cNvGrpSpPr>
          <a:grpSpLocks/>
        </xdr:cNvGrpSpPr>
      </xdr:nvGrpSpPr>
      <xdr:grpSpPr bwMode="auto">
        <a:xfrm>
          <a:off x="2600325" y="104775"/>
          <a:ext cx="2085975" cy="990600"/>
          <a:chOff x="1508543" y="47625"/>
          <a:chExt cx="3477701" cy="1569295"/>
        </a:xfrm>
      </xdr:grpSpPr>
      <xdr:pic>
        <xdr:nvPicPr>
          <xdr:cNvPr id="6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85725</xdr:colOff>
      <xdr:row>6</xdr:row>
      <xdr:rowOff>190500</xdr:rowOff>
    </xdr:from>
    <xdr:to>
      <xdr:col>3</xdr:col>
      <xdr:colOff>1367937</xdr:colOff>
      <xdr:row>6</xdr:row>
      <xdr:rowOff>523875</xdr:rowOff>
    </xdr:to>
    <xdr:pic>
      <xdr:nvPicPr>
        <xdr:cNvPr id="1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5870" t="32738" r="4907" b="36310"/>
        <a:stretch>
          <a:fillRect/>
        </a:stretch>
      </xdr:blipFill>
      <xdr:spPr bwMode="auto">
        <a:xfrm>
          <a:off x="3228975" y="9391650"/>
          <a:ext cx="1282212" cy="333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342900</xdr:colOff>
      <xdr:row>7</xdr:row>
      <xdr:rowOff>95836</xdr:rowOff>
    </xdr:from>
    <xdr:to>
      <xdr:col>3</xdr:col>
      <xdr:colOff>1171575</xdr:colOff>
      <xdr:row>7</xdr:row>
      <xdr:rowOff>771525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3725" t="13158" r="15468" b="9357"/>
        <a:stretch>
          <a:fillRect/>
        </a:stretch>
      </xdr:blipFill>
      <xdr:spPr bwMode="auto">
        <a:xfrm>
          <a:off x="3486150" y="12992686"/>
          <a:ext cx="828675" cy="675689"/>
        </a:xfrm>
        <a:prstGeom prst="rect">
          <a:avLst/>
        </a:prstGeom>
        <a:noFill/>
      </xdr:spPr>
    </xdr:pic>
    <xdr:clientData/>
  </xdr:twoCellAnchor>
  <xdr:twoCellAnchor>
    <xdr:from>
      <xdr:col>3</xdr:col>
      <xdr:colOff>238126</xdr:colOff>
      <xdr:row>23</xdr:row>
      <xdr:rowOff>38101</xdr:rowOff>
    </xdr:from>
    <xdr:to>
      <xdr:col>3</xdr:col>
      <xdr:colOff>1209676</xdr:colOff>
      <xdr:row>23</xdr:row>
      <xdr:rowOff>1253462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381376" y="15944851"/>
          <a:ext cx="971550" cy="1120111"/>
        </a:xfrm>
        <a:prstGeom prst="rect">
          <a:avLst/>
        </a:prstGeom>
        <a:noFill/>
      </xdr:spPr>
    </xdr:pic>
    <xdr:clientData/>
  </xdr:twoCellAnchor>
  <xdr:twoCellAnchor>
    <xdr:from>
      <xdr:col>3</xdr:col>
      <xdr:colOff>590550</xdr:colOff>
      <xdr:row>24</xdr:row>
      <xdr:rowOff>85725</xdr:rowOff>
    </xdr:from>
    <xdr:to>
      <xdr:col>3</xdr:col>
      <xdr:colOff>877555</xdr:colOff>
      <xdr:row>24</xdr:row>
      <xdr:rowOff>1104900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33455" t="5279" r="36363" b="3519"/>
        <a:stretch>
          <a:fillRect/>
        </a:stretch>
      </xdr:blipFill>
      <xdr:spPr bwMode="auto">
        <a:xfrm>
          <a:off x="3733800" y="17154525"/>
          <a:ext cx="287005" cy="10191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276226</xdr:colOff>
      <xdr:row>8</xdr:row>
      <xdr:rowOff>52959</xdr:rowOff>
    </xdr:from>
    <xdr:to>
      <xdr:col>3</xdr:col>
      <xdr:colOff>1219200</xdr:colOff>
      <xdr:row>8</xdr:row>
      <xdr:rowOff>1222247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19476" y="18388584"/>
          <a:ext cx="942974" cy="1169288"/>
        </a:xfrm>
        <a:prstGeom prst="rect">
          <a:avLst/>
        </a:prstGeom>
        <a:noFill/>
      </xdr:spPr>
    </xdr:pic>
    <xdr:clientData/>
  </xdr:twoCellAnchor>
  <xdr:twoCellAnchor>
    <xdr:from>
      <xdr:col>3</xdr:col>
      <xdr:colOff>600075</xdr:colOff>
      <xdr:row>9</xdr:row>
      <xdr:rowOff>132373</xdr:rowOff>
    </xdr:from>
    <xdr:to>
      <xdr:col>3</xdr:col>
      <xdr:colOff>857250</xdr:colOff>
      <xdr:row>10</xdr:row>
      <xdr:rowOff>600076</xdr:rowOff>
    </xdr:to>
    <xdr:pic>
      <xdr:nvPicPr>
        <xdr:cNvPr id="1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37963" r="37037"/>
        <a:stretch>
          <a:fillRect/>
        </a:stretch>
      </xdr:blipFill>
      <xdr:spPr bwMode="auto">
        <a:xfrm>
          <a:off x="3743325" y="21173098"/>
          <a:ext cx="257175" cy="1134453"/>
        </a:xfrm>
        <a:prstGeom prst="rect">
          <a:avLst/>
        </a:prstGeom>
        <a:noFill/>
      </xdr:spPr>
    </xdr:pic>
    <xdr:clientData/>
  </xdr:twoCellAnchor>
  <xdr:twoCellAnchor>
    <xdr:from>
      <xdr:col>3</xdr:col>
      <xdr:colOff>561977</xdr:colOff>
      <xdr:row>26</xdr:row>
      <xdr:rowOff>75690</xdr:rowOff>
    </xdr:from>
    <xdr:to>
      <xdr:col>3</xdr:col>
      <xdr:colOff>914401</xdr:colOff>
      <xdr:row>26</xdr:row>
      <xdr:rowOff>1133475</xdr:rowOff>
    </xdr:to>
    <xdr:pic>
      <xdr:nvPicPr>
        <xdr:cNvPr id="1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33333" t="8791" r="34708" b="10165"/>
        <a:stretch>
          <a:fillRect/>
        </a:stretch>
      </xdr:blipFill>
      <xdr:spPr bwMode="auto">
        <a:xfrm>
          <a:off x="3705227" y="24516840"/>
          <a:ext cx="352424" cy="105778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523875</xdr:colOff>
      <xdr:row>27</xdr:row>
      <xdr:rowOff>66165</xdr:rowOff>
    </xdr:from>
    <xdr:to>
      <xdr:col>3</xdr:col>
      <xdr:colOff>866777</xdr:colOff>
      <xdr:row>27</xdr:row>
      <xdr:rowOff>1209675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33333" t="8791" r="34708" b="10165"/>
        <a:stretch>
          <a:fillRect/>
        </a:stretch>
      </xdr:blipFill>
      <xdr:spPr bwMode="auto">
        <a:xfrm flipH="1">
          <a:off x="3667125" y="25774140"/>
          <a:ext cx="342902" cy="114351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476249</xdr:colOff>
      <xdr:row>13</xdr:row>
      <xdr:rowOff>171450</xdr:rowOff>
    </xdr:from>
    <xdr:to>
      <xdr:col>3</xdr:col>
      <xdr:colOff>948836</xdr:colOff>
      <xdr:row>13</xdr:row>
      <xdr:rowOff>990600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9620" t="8602" r="23418" b="12465"/>
        <a:stretch>
          <a:fillRect/>
        </a:stretch>
      </xdr:blipFill>
      <xdr:spPr bwMode="auto">
        <a:xfrm>
          <a:off x="3619499" y="27117675"/>
          <a:ext cx="472587" cy="8191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447674</xdr:colOff>
      <xdr:row>14</xdr:row>
      <xdr:rowOff>142875</xdr:rowOff>
    </xdr:from>
    <xdr:to>
      <xdr:col>3</xdr:col>
      <xdr:colOff>962023</xdr:colOff>
      <xdr:row>14</xdr:row>
      <xdr:rowOff>962025</xdr:rowOff>
    </xdr:to>
    <xdr:pic>
      <xdr:nvPicPr>
        <xdr:cNvPr id="2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9620" t="8602" r="23418" b="12465"/>
        <a:stretch>
          <a:fillRect/>
        </a:stretch>
      </xdr:blipFill>
      <xdr:spPr bwMode="auto">
        <a:xfrm flipH="1">
          <a:off x="3590924" y="28184475"/>
          <a:ext cx="514349" cy="8191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685801</xdr:colOff>
      <xdr:row>15</xdr:row>
      <xdr:rowOff>47625</xdr:rowOff>
    </xdr:from>
    <xdr:to>
      <xdr:col>3</xdr:col>
      <xdr:colOff>800101</xdr:colOff>
      <xdr:row>15</xdr:row>
      <xdr:rowOff>1227368</xdr:rowOff>
    </xdr:to>
    <xdr:pic>
      <xdr:nvPicPr>
        <xdr:cNvPr id="2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44106" t="5775" r="45248" b="6383"/>
        <a:stretch>
          <a:fillRect/>
        </a:stretch>
      </xdr:blipFill>
      <xdr:spPr bwMode="auto">
        <a:xfrm>
          <a:off x="3829051" y="29108400"/>
          <a:ext cx="114300" cy="117974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1</xdr:row>
      <xdr:rowOff>57150</xdr:rowOff>
    </xdr:from>
    <xdr:to>
      <xdr:col>5</xdr:col>
      <xdr:colOff>310425</xdr:colOff>
      <xdr:row>1</xdr:row>
      <xdr:rowOff>2937150</xdr:rowOff>
    </xdr:to>
    <xdr:pic>
      <xdr:nvPicPr>
        <xdr:cNvPr id="24" name="Picture 1">
          <a:hlinkClick xmlns:r="http://schemas.openxmlformats.org/officeDocument/2006/relationships" r:id="rId14"/>
        </xdr:cNvPr>
        <xdr:cNvPicPr>
          <a:picLocks noChangeArrowheads="1"/>
        </xdr:cNvPicPr>
      </xdr:nvPicPr>
      <xdr:blipFill>
        <a:blip xmlns:r="http://schemas.openxmlformats.org/officeDocument/2006/relationships" r:embed="rId15" cstate="screen"/>
        <a:srcRect/>
        <a:stretch>
          <a:fillRect/>
        </a:stretch>
      </xdr:blipFill>
      <xdr:spPr bwMode="auto">
        <a:xfrm>
          <a:off x="485775" y="1276350"/>
          <a:ext cx="5292000" cy="288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76201</xdr:colOff>
      <xdr:row>20</xdr:row>
      <xdr:rowOff>167264</xdr:rowOff>
    </xdr:from>
    <xdr:to>
      <xdr:col>3</xdr:col>
      <xdr:colOff>1333501</xdr:colOff>
      <xdr:row>20</xdr:row>
      <xdr:rowOff>514350</xdr:rowOff>
    </xdr:to>
    <xdr:pic>
      <xdr:nvPicPr>
        <xdr:cNvPr id="25" name="Рисунок 24" descr="Mon_detail0008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219451" y="10711439"/>
          <a:ext cx="1257300" cy="347086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22</xdr:row>
      <xdr:rowOff>161925</xdr:rowOff>
    </xdr:from>
    <xdr:to>
      <xdr:col>3</xdr:col>
      <xdr:colOff>1367937</xdr:colOff>
      <xdr:row>22</xdr:row>
      <xdr:rowOff>495300</xdr:rowOff>
    </xdr:to>
    <xdr:pic>
      <xdr:nvPicPr>
        <xdr:cNvPr id="2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5870" t="32738" r="4907" b="36310"/>
        <a:stretch>
          <a:fillRect/>
        </a:stretch>
      </xdr:blipFill>
      <xdr:spPr bwMode="auto">
        <a:xfrm>
          <a:off x="3228975" y="12153900"/>
          <a:ext cx="1282212" cy="333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428625</xdr:colOff>
      <xdr:row>25</xdr:row>
      <xdr:rowOff>38100</xdr:rowOff>
    </xdr:from>
    <xdr:to>
      <xdr:col>3</xdr:col>
      <xdr:colOff>1037890</xdr:colOff>
      <xdr:row>25</xdr:row>
      <xdr:rowOff>1247775</xdr:rowOff>
    </xdr:to>
    <xdr:pic>
      <xdr:nvPicPr>
        <xdr:cNvPr id="27" name="Picture 1" descr="https://opt-1536591.ssl.1c-bitrix-cdn.ru/upload/resize_cache/iblock/448_448_1/TK-002597000101.jpg?16033616831429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lum bright="10000" contrast="20000"/>
        </a:blip>
        <a:srcRect/>
        <a:stretch>
          <a:fillRect/>
        </a:stretch>
      </xdr:blipFill>
      <xdr:spPr bwMode="auto">
        <a:xfrm>
          <a:off x="3571875" y="19792950"/>
          <a:ext cx="609265" cy="12096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76200</xdr:colOff>
      <xdr:row>21</xdr:row>
      <xdr:rowOff>171450</xdr:rowOff>
    </xdr:from>
    <xdr:to>
      <xdr:col>3</xdr:col>
      <xdr:colOff>1358412</xdr:colOff>
      <xdr:row>21</xdr:row>
      <xdr:rowOff>504825</xdr:rowOff>
    </xdr:to>
    <xdr:pic>
      <xdr:nvPicPr>
        <xdr:cNvPr id="2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5870" t="32738" r="4907" b="36310"/>
        <a:stretch>
          <a:fillRect/>
        </a:stretch>
      </xdr:blipFill>
      <xdr:spPr bwMode="auto">
        <a:xfrm>
          <a:off x="3219450" y="11439525"/>
          <a:ext cx="1282212" cy="333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619126</xdr:colOff>
      <xdr:row>19</xdr:row>
      <xdr:rowOff>64295</xdr:rowOff>
    </xdr:from>
    <xdr:to>
      <xdr:col>3</xdr:col>
      <xdr:colOff>833922</xdr:colOff>
      <xdr:row>19</xdr:row>
      <xdr:rowOff>990601</xdr:rowOff>
    </xdr:to>
    <xdr:pic>
      <xdr:nvPicPr>
        <xdr:cNvPr id="29" name="Рисунок 28" descr="MN-PAK.jpg"/>
        <xdr:cNvPicPr>
          <a:picLocks noChangeAspect="1"/>
        </xdr:cNvPicPr>
      </xdr:nvPicPr>
      <xdr:blipFill>
        <a:blip xmlns:r="http://schemas.openxmlformats.org/officeDocument/2006/relationships" r:embed="rId18" cstate="screen"/>
        <a:srcRect/>
        <a:stretch>
          <a:fillRect/>
        </a:stretch>
      </xdr:blipFill>
      <xdr:spPr>
        <a:xfrm>
          <a:off x="3762376" y="30630020"/>
          <a:ext cx="214796" cy="697706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4</xdr:row>
      <xdr:rowOff>57149</xdr:rowOff>
    </xdr:from>
    <xdr:to>
      <xdr:col>3</xdr:col>
      <xdr:colOff>1226820</xdr:colOff>
      <xdr:row>4</xdr:row>
      <xdr:rowOff>657224</xdr:rowOff>
    </xdr:to>
    <xdr:pic>
      <xdr:nvPicPr>
        <xdr:cNvPr id="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7786" t="17974" r="8029" b="13399"/>
        <a:stretch>
          <a:fillRect/>
        </a:stretch>
      </xdr:blipFill>
      <xdr:spPr bwMode="auto">
        <a:xfrm>
          <a:off x="3381375" y="5953124"/>
          <a:ext cx="988695" cy="6000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19051</xdr:colOff>
      <xdr:row>6</xdr:row>
      <xdr:rowOff>95250</xdr:rowOff>
    </xdr:from>
    <xdr:to>
      <xdr:col>4</xdr:col>
      <xdr:colOff>9525</xdr:colOff>
      <xdr:row>6</xdr:row>
      <xdr:rowOff>542925</xdr:rowOff>
    </xdr:to>
    <xdr:pic>
      <xdr:nvPicPr>
        <xdr:cNvPr id="3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t="24663" b="32676"/>
        <a:stretch>
          <a:fillRect/>
        </a:stretch>
      </xdr:blipFill>
      <xdr:spPr bwMode="auto">
        <a:xfrm>
          <a:off x="3162301" y="9296400"/>
          <a:ext cx="1400174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6</xdr:row>
      <xdr:rowOff>123824</xdr:rowOff>
    </xdr:from>
    <xdr:to>
      <xdr:col>5</xdr:col>
      <xdr:colOff>1107141</xdr:colOff>
      <xdr:row>6</xdr:row>
      <xdr:rowOff>857249</xdr:rowOff>
    </xdr:to>
    <xdr:pic>
      <xdr:nvPicPr>
        <xdr:cNvPr id="8" name="Рисунок 116" descr="C:\Documents and Settings\G.ZMEEVA\Рабочий стол\888\новый интер\Inter0009.jpg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19640549"/>
          <a:ext cx="1078566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7</xdr:row>
      <xdr:rowOff>57149</xdr:rowOff>
    </xdr:from>
    <xdr:to>
      <xdr:col>5</xdr:col>
      <xdr:colOff>1080681</xdr:colOff>
      <xdr:row>7</xdr:row>
      <xdr:rowOff>828675</xdr:rowOff>
    </xdr:to>
    <xdr:pic>
      <xdr:nvPicPr>
        <xdr:cNvPr id="9" name="Рисунок 117" descr="C:\Documents and Settings\G.ZMEEVA\Рабочий стол\888\новый интер\Inter0008.jpg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20564474"/>
          <a:ext cx="1014006" cy="771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</xdr:colOff>
      <xdr:row>9</xdr:row>
      <xdr:rowOff>95249</xdr:rowOff>
    </xdr:from>
    <xdr:to>
      <xdr:col>5</xdr:col>
      <xdr:colOff>1053629</xdr:colOff>
      <xdr:row>9</xdr:row>
      <xdr:rowOff>847724</xdr:rowOff>
    </xdr:to>
    <xdr:pic>
      <xdr:nvPicPr>
        <xdr:cNvPr id="10" name="Рисунок 119" descr="C:\Documents and Settings\G.ZMEEVA\Рабочий стол\888\новый интер\Inter0010.jpg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00425" y="22583774"/>
          <a:ext cx="977429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123824</xdr:colOff>
      <xdr:row>10</xdr:row>
      <xdr:rowOff>85724</xdr:rowOff>
    </xdr:from>
    <xdr:to>
      <xdr:col>5</xdr:col>
      <xdr:colOff>1009650</xdr:colOff>
      <xdr:row>10</xdr:row>
      <xdr:rowOff>919443</xdr:rowOff>
    </xdr:to>
    <xdr:pic>
      <xdr:nvPicPr>
        <xdr:cNvPr id="11" name="Рисунок 120" descr="C:\Documents and Settings\G.ZMEEVA\Рабочий стол\888\новый интер\Inter0011.jpg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48049" y="23564849"/>
          <a:ext cx="885826" cy="833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133350</xdr:colOff>
      <xdr:row>13</xdr:row>
      <xdr:rowOff>76199</xdr:rowOff>
    </xdr:from>
    <xdr:to>
      <xdr:col>5</xdr:col>
      <xdr:colOff>1002031</xdr:colOff>
      <xdr:row>13</xdr:row>
      <xdr:rowOff>876300</xdr:rowOff>
    </xdr:to>
    <xdr:pic>
      <xdr:nvPicPr>
        <xdr:cNvPr id="12" name="Рисунок 126" descr="C:\Documents and Settings\G.ZMEEVA\Рабочий стол\888\новый интер\Inter0019.jpg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57575" y="29546549"/>
          <a:ext cx="868681" cy="80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123826</xdr:colOff>
      <xdr:row>12</xdr:row>
      <xdr:rowOff>76200</xdr:rowOff>
    </xdr:from>
    <xdr:to>
      <xdr:col>5</xdr:col>
      <xdr:colOff>1002507</xdr:colOff>
      <xdr:row>12</xdr:row>
      <xdr:rowOff>857250</xdr:rowOff>
    </xdr:to>
    <xdr:pic>
      <xdr:nvPicPr>
        <xdr:cNvPr id="15" name="Рисунок 169" descr="C:\Users\Sashko\Desktop\work\directoria-mebel.ru\задание\картинки\New Inter картинки\Inter0016.jpg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48051" y="25460325"/>
          <a:ext cx="878681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723901</xdr:colOff>
      <xdr:row>11</xdr:row>
      <xdr:rowOff>704850</xdr:rowOff>
    </xdr:from>
    <xdr:to>
      <xdr:col>5</xdr:col>
      <xdr:colOff>723901</xdr:colOff>
      <xdr:row>11</xdr:row>
      <xdr:rowOff>857250</xdr:rowOff>
    </xdr:to>
    <xdr:pic>
      <xdr:nvPicPr>
        <xdr:cNvPr id="16" name="Picture 3879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48126" y="2517457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</xdr:colOff>
      <xdr:row>11</xdr:row>
      <xdr:rowOff>104774</xdr:rowOff>
    </xdr:from>
    <xdr:to>
      <xdr:col>5</xdr:col>
      <xdr:colOff>413188</xdr:colOff>
      <xdr:row>11</xdr:row>
      <xdr:rowOff>828675</xdr:rowOff>
    </xdr:to>
    <xdr:pic>
      <xdr:nvPicPr>
        <xdr:cNvPr id="17" name="Picture 3879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400425" y="24574499"/>
          <a:ext cx="336988" cy="7239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114300</xdr:colOff>
      <xdr:row>5</xdr:row>
      <xdr:rowOff>123825</xdr:rowOff>
    </xdr:from>
    <xdr:to>
      <xdr:col>5</xdr:col>
      <xdr:colOff>1143000</xdr:colOff>
      <xdr:row>5</xdr:row>
      <xdr:rowOff>971550</xdr:rowOff>
    </xdr:to>
    <xdr:pic>
      <xdr:nvPicPr>
        <xdr:cNvPr id="19" name="Рисунок 132" descr="C:\Documents and Settings\G.ZMEEVA\Рабочий стол\888\новый интер\Inter0003.jpg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133850" y="4838700"/>
          <a:ext cx="1028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723900</xdr:colOff>
      <xdr:row>0</xdr:row>
      <xdr:rowOff>76200</xdr:rowOff>
    </xdr:from>
    <xdr:to>
      <xdr:col>6</xdr:col>
      <xdr:colOff>104775</xdr:colOff>
      <xdr:row>0</xdr:row>
      <xdr:rowOff>857250</xdr:rowOff>
    </xdr:to>
    <xdr:grpSp>
      <xdr:nvGrpSpPr>
        <xdr:cNvPr id="24" name="Группа 48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GrpSpPr>
          <a:grpSpLocks/>
        </xdr:cNvGrpSpPr>
      </xdr:nvGrpSpPr>
      <xdr:grpSpPr bwMode="auto">
        <a:xfrm>
          <a:off x="2924175" y="76200"/>
          <a:ext cx="1619250" cy="781050"/>
          <a:chOff x="1508543" y="47625"/>
          <a:chExt cx="3477701" cy="1569295"/>
        </a:xfrm>
      </xdr:grpSpPr>
      <xdr:pic>
        <xdr:nvPicPr>
          <xdr:cNvPr id="25" name="Рисунок 49" descr="logo.jpg">
            <a:extLst>
              <a:ext uri="{FF2B5EF4-FFF2-40B4-BE49-F238E27FC236}">
                <a16:creationId xmlns="" xmlns:a16="http://schemas.microsoft.com/office/drawing/2014/main" id="{00000000-0008-0000-04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6" name="Рисунок 50" descr="logo.jpg">
            <a:extLst>
              <a:ext uri="{FF2B5EF4-FFF2-40B4-BE49-F238E27FC236}">
                <a16:creationId xmlns="" xmlns:a16="http://schemas.microsoft.com/office/drawing/2014/main" id="{00000000-0008-0000-04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133350</xdr:colOff>
      <xdr:row>8</xdr:row>
      <xdr:rowOff>114300</xdr:rowOff>
    </xdr:from>
    <xdr:to>
      <xdr:col>5</xdr:col>
      <xdr:colOff>1085850</xdr:colOff>
      <xdr:row>8</xdr:row>
      <xdr:rowOff>925649</xdr:rowOff>
    </xdr:to>
    <xdr:pic>
      <xdr:nvPicPr>
        <xdr:cNvPr id="28" name="Рисунок 27" descr="IN RE U2.jpg">
          <a:extLst>
            <a:ext uri="{FF2B5EF4-FFF2-40B4-BE49-F238E27FC236}">
              <a16:creationId xmlns=""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3457575" y="21612225"/>
          <a:ext cx="952500" cy="811349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14</xdr:row>
      <xdr:rowOff>57150</xdr:rowOff>
    </xdr:from>
    <xdr:to>
      <xdr:col>5</xdr:col>
      <xdr:colOff>742951</xdr:colOff>
      <xdr:row>14</xdr:row>
      <xdr:rowOff>940485</xdr:rowOff>
    </xdr:to>
    <xdr:pic>
      <xdr:nvPicPr>
        <xdr:cNvPr id="29" name="Рисунок 28" descr="IN-KS (1).jpg">
          <a:extLst>
            <a:ext uri="{FF2B5EF4-FFF2-40B4-BE49-F238E27FC236}">
              <a16:creationId xmlns=""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42069" r="43644"/>
        <a:stretch>
          <a:fillRect/>
        </a:stretch>
      </xdr:blipFill>
      <xdr:spPr>
        <a:xfrm>
          <a:off x="3895726" y="32623125"/>
          <a:ext cx="171450" cy="883335"/>
        </a:xfrm>
        <a:prstGeom prst="rect">
          <a:avLst/>
        </a:prstGeom>
      </xdr:spPr>
    </xdr:pic>
    <xdr:clientData/>
  </xdr:twoCellAnchor>
  <xdr:twoCellAnchor editAs="oneCell">
    <xdr:from>
      <xdr:col>5</xdr:col>
      <xdr:colOff>835820</xdr:colOff>
      <xdr:row>11</xdr:row>
      <xdr:rowOff>42670</xdr:rowOff>
    </xdr:from>
    <xdr:to>
      <xdr:col>5</xdr:col>
      <xdr:colOff>1078706</xdr:colOff>
      <xdr:row>11</xdr:row>
      <xdr:rowOff>881062</xdr:rowOff>
    </xdr:to>
    <xdr:pic>
      <xdr:nvPicPr>
        <xdr:cNvPr id="34" name="Picture 12">
          <a:extLst>
            <a:ext uri="{FF2B5EF4-FFF2-40B4-BE49-F238E27FC236}">
              <a16:creationId xmlns=""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clrChange>
            <a:clrFrom>
              <a:srgbClr val="C8D1DA"/>
            </a:clrFrom>
            <a:clrTo>
              <a:srgbClr val="C8D1DA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160045" y="24512395"/>
          <a:ext cx="242886" cy="8383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521495</xdr:colOff>
      <xdr:row>11</xdr:row>
      <xdr:rowOff>25350</xdr:rowOff>
    </xdr:from>
    <xdr:to>
      <xdr:col>5</xdr:col>
      <xdr:colOff>688181</xdr:colOff>
      <xdr:row>11</xdr:row>
      <xdr:rowOff>870636</xdr:rowOff>
    </xdr:to>
    <xdr:pic>
      <xdr:nvPicPr>
        <xdr:cNvPr id="35" name="Picture 12">
          <a:extLst>
            <a:ext uri="{FF2B5EF4-FFF2-40B4-BE49-F238E27FC236}">
              <a16:creationId xmlns="" xmlns:a16="http://schemas.microsoft.com/office/drawing/2014/main" id="{00000000-0008-0000-04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clrChange>
            <a:clrFrom>
              <a:srgbClr val="C8D1DA"/>
            </a:clrFrom>
            <a:clrTo>
              <a:srgbClr val="C8D1DA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845720" y="24495075"/>
          <a:ext cx="166686" cy="8452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</xdr:colOff>
      <xdr:row>2</xdr:row>
      <xdr:rowOff>38100</xdr:rowOff>
    </xdr:from>
    <xdr:to>
      <xdr:col>5</xdr:col>
      <xdr:colOff>77137</xdr:colOff>
      <xdr:row>2</xdr:row>
      <xdr:rowOff>2270100</xdr:rowOff>
    </xdr:to>
    <xdr:pic>
      <xdr:nvPicPr>
        <xdr:cNvPr id="36" name="Picture 2" descr="https://www.directoria-moder.ru/upload/iblock/621/6216fd44206d934e54f98da29727635e.jpg">
          <a:extLst>
            <a:ext uri="{FF2B5EF4-FFF2-40B4-BE49-F238E27FC236}">
              <a16:creationId xmlns="" xmlns:a16="http://schemas.microsoft.com/office/drawing/2014/main" id="{00000000-0008-0000-04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5306"/>
        <a:stretch>
          <a:fillRect/>
        </a:stretch>
      </xdr:blipFill>
      <xdr:spPr bwMode="auto">
        <a:xfrm>
          <a:off x="28575" y="1228725"/>
          <a:ext cx="3229912" cy="22320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142868</xdr:colOff>
      <xdr:row>2</xdr:row>
      <xdr:rowOff>47625</xdr:rowOff>
    </xdr:from>
    <xdr:to>
      <xdr:col>7</xdr:col>
      <xdr:colOff>838204</xdr:colOff>
      <xdr:row>2</xdr:row>
      <xdr:rowOff>2279625</xdr:rowOff>
    </xdr:to>
    <xdr:pic>
      <xdr:nvPicPr>
        <xdr:cNvPr id="37" name="Picture 3" descr="https://www.directoria-moder.ru/upload/iblock/e15/e1556510623910abb4b2a85fd1125933.jpg">
          <a:extLst>
            <a:ext uri="{FF2B5EF4-FFF2-40B4-BE49-F238E27FC236}">
              <a16:creationId xmlns="" xmlns:a16="http://schemas.microsoft.com/office/drawing/2014/main" id="{00000000-0008-0000-04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-81" t="26891" r="48941" b="18767"/>
        <a:stretch>
          <a:fillRect/>
        </a:stretch>
      </xdr:blipFill>
      <xdr:spPr bwMode="auto">
        <a:xfrm>
          <a:off x="3324218" y="1238250"/>
          <a:ext cx="3209936" cy="22320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390525</xdr:colOff>
      <xdr:row>2</xdr:row>
      <xdr:rowOff>47625</xdr:rowOff>
    </xdr:from>
    <xdr:to>
      <xdr:col>9</xdr:col>
      <xdr:colOff>352425</xdr:colOff>
      <xdr:row>2</xdr:row>
      <xdr:rowOff>828675</xdr:rowOff>
    </xdr:to>
    <xdr:pic>
      <xdr:nvPicPr>
        <xdr:cNvPr id="39" name="Picture 1" descr="https://directoria-moder.ru/upload/iblock/2cf/2cf710a3136139836428aa98c28642e4.jpg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048500" y="1238250"/>
          <a:ext cx="781050" cy="781050"/>
        </a:xfrm>
        <a:prstGeom prst="rect">
          <a:avLst/>
        </a:prstGeom>
        <a:noFill/>
      </xdr:spPr>
    </xdr:pic>
    <xdr:clientData/>
  </xdr:twoCellAnchor>
  <xdr:oneCellAnchor>
    <xdr:from>
      <xdr:col>8</xdr:col>
      <xdr:colOff>57150</xdr:colOff>
      <xdr:row>2</xdr:row>
      <xdr:rowOff>933450</xdr:rowOff>
    </xdr:from>
    <xdr:ext cx="1113382" cy="609013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6715125" y="2124075"/>
          <a:ext cx="1113382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Шпон </a:t>
          </a:r>
        </a:p>
        <a:p>
          <a:pPr algn="r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Американского</a:t>
          </a:r>
        </a:p>
        <a:p>
          <a:pPr algn="r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ореха </a:t>
          </a:r>
          <a:r>
            <a:rPr lang="en-US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TA06B</a:t>
          </a:r>
          <a:endParaRPr lang="ru-RU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985673</xdr:colOff>
      <xdr:row>8</xdr:row>
      <xdr:rowOff>84399</xdr:rowOff>
    </xdr:from>
    <xdr:to>
      <xdr:col>4</xdr:col>
      <xdr:colOff>2134083</xdr:colOff>
      <xdr:row>8</xdr:row>
      <xdr:rowOff>1024843</xdr:rowOff>
    </xdr:to>
    <xdr:pic>
      <xdr:nvPicPr>
        <xdr:cNvPr id="2" name="图片 18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2103"/>
        <a:stretch>
          <a:fillRect/>
        </a:stretch>
      </xdr:blipFill>
      <xdr:spPr>
        <a:xfrm>
          <a:off x="3938423" y="11047674"/>
          <a:ext cx="1148410" cy="94044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626964</xdr:colOff>
      <xdr:row>4</xdr:row>
      <xdr:rowOff>28574</xdr:rowOff>
    </xdr:from>
    <xdr:to>
      <xdr:col>2</xdr:col>
      <xdr:colOff>1418964</xdr:colOff>
      <xdr:row>5</xdr:row>
      <xdr:rowOff>12757</xdr:rowOff>
    </xdr:to>
    <xdr:pic>
      <xdr:nvPicPr>
        <xdr:cNvPr id="3" name="图片 27"/>
        <xdr:cNvPicPr>
          <a:picLocks/>
        </xdr:cNvPicPr>
      </xdr:nvPicPr>
      <xdr:blipFill>
        <a:blip xmlns:r="http://schemas.openxmlformats.org/officeDocument/2006/relationships" r:embed="rId2" cstate="print">
          <a:lum bright="-10000"/>
        </a:blip>
        <a:stretch>
          <a:fillRect/>
        </a:stretch>
      </xdr:blipFill>
      <xdr:spPr>
        <a:xfrm>
          <a:off x="988914" y="5391149"/>
          <a:ext cx="792000" cy="79380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84400</xdr:colOff>
      <xdr:row>4</xdr:row>
      <xdr:rowOff>12057</xdr:rowOff>
    </xdr:from>
    <xdr:to>
      <xdr:col>2</xdr:col>
      <xdr:colOff>514692</xdr:colOff>
      <xdr:row>4</xdr:row>
      <xdr:rowOff>804057</xdr:rowOff>
    </xdr:to>
    <xdr:pic>
      <xdr:nvPicPr>
        <xdr:cNvPr id="5" name="图片 44"/>
        <xdr:cNvPicPr>
          <a:picLocks/>
        </xdr:cNvPicPr>
      </xdr:nvPicPr>
      <xdr:blipFill>
        <a:blip xmlns:r="http://schemas.openxmlformats.org/officeDocument/2006/relationships" r:embed="rId3" cstate="print">
          <a:lum bright="-10000"/>
        </a:blip>
        <a:stretch>
          <a:fillRect/>
        </a:stretch>
      </xdr:blipFill>
      <xdr:spPr>
        <a:xfrm>
          <a:off x="84400" y="5374632"/>
          <a:ext cx="792241" cy="79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373766</xdr:colOff>
      <xdr:row>9</xdr:row>
      <xdr:rowOff>102091</xdr:rowOff>
    </xdr:from>
    <xdr:to>
      <xdr:col>4</xdr:col>
      <xdr:colOff>2568132</xdr:colOff>
      <xdr:row>9</xdr:row>
      <xdr:rowOff>1531371</xdr:rowOff>
    </xdr:to>
    <xdr:pic>
      <xdr:nvPicPr>
        <xdr:cNvPr id="7" name="Рисунок 6" descr="P2_wht0014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9284" t="14029" r="9948" b="15828"/>
        <a:stretch>
          <a:fillRect/>
        </a:stretch>
      </xdr:blipFill>
      <xdr:spPr>
        <a:xfrm>
          <a:off x="3326516" y="12227416"/>
          <a:ext cx="2194366" cy="1429280"/>
        </a:xfrm>
        <a:prstGeom prst="rect">
          <a:avLst/>
        </a:prstGeom>
      </xdr:spPr>
    </xdr:pic>
    <xdr:clientData/>
  </xdr:twoCellAnchor>
  <xdr:twoCellAnchor>
    <xdr:from>
      <xdr:col>3</xdr:col>
      <xdr:colOff>253196</xdr:colOff>
      <xdr:row>0</xdr:row>
      <xdr:rowOff>60287</xdr:rowOff>
    </xdr:from>
    <xdr:to>
      <xdr:col>4</xdr:col>
      <xdr:colOff>1507120</xdr:colOff>
      <xdr:row>0</xdr:row>
      <xdr:rowOff>1217753</xdr:rowOff>
    </xdr:to>
    <xdr:grpSp>
      <xdr:nvGrpSpPr>
        <xdr:cNvPr id="12" name="Группа 48"/>
        <xdr:cNvGrpSpPr>
          <a:grpSpLocks/>
        </xdr:cNvGrpSpPr>
      </xdr:nvGrpSpPr>
      <xdr:grpSpPr bwMode="auto">
        <a:xfrm>
          <a:off x="2053421" y="60287"/>
          <a:ext cx="2406449" cy="1157466"/>
          <a:chOff x="1508543" y="47625"/>
          <a:chExt cx="3477701" cy="1569295"/>
        </a:xfrm>
      </xdr:grpSpPr>
      <xdr:pic>
        <xdr:nvPicPr>
          <xdr:cNvPr id="13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4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1</xdr:col>
      <xdr:colOff>66675</xdr:colOff>
      <xdr:row>1</xdr:row>
      <xdr:rowOff>24113</xdr:rowOff>
    </xdr:from>
    <xdr:to>
      <xdr:col>4</xdr:col>
      <xdr:colOff>2467578</xdr:colOff>
      <xdr:row>1</xdr:row>
      <xdr:rowOff>3555356</xdr:rowOff>
    </xdr:to>
    <xdr:pic>
      <xdr:nvPicPr>
        <xdr:cNvPr id="15" name="Рисунок 14" descr="P2_9 copy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675" y="1367138"/>
          <a:ext cx="5353653" cy="35312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169314</xdr:colOff>
      <xdr:row>9</xdr:row>
      <xdr:rowOff>249151</xdr:rowOff>
    </xdr:from>
    <xdr:to>
      <xdr:col>2</xdr:col>
      <xdr:colOff>1209675</xdr:colOff>
      <xdr:row>9</xdr:row>
      <xdr:rowOff>876300</xdr:rowOff>
    </xdr:to>
    <xdr:pic>
      <xdr:nvPicPr>
        <xdr:cNvPr id="4" name="Picture 42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2114" y="7764376"/>
          <a:ext cx="1040361" cy="62714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533399</xdr:colOff>
      <xdr:row>26</xdr:row>
      <xdr:rowOff>95250</xdr:rowOff>
    </xdr:from>
    <xdr:to>
      <xdr:col>2</xdr:col>
      <xdr:colOff>885825</xdr:colOff>
      <xdr:row>26</xdr:row>
      <xdr:rowOff>952500</xdr:rowOff>
    </xdr:to>
    <xdr:pic>
      <xdr:nvPicPr>
        <xdr:cNvPr id="8" name="Picture 437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49" y="20888325"/>
          <a:ext cx="352426" cy="857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27</xdr:row>
      <xdr:rowOff>76200</xdr:rowOff>
    </xdr:from>
    <xdr:to>
      <xdr:col>2</xdr:col>
      <xdr:colOff>885825</xdr:colOff>
      <xdr:row>27</xdr:row>
      <xdr:rowOff>895350</xdr:rowOff>
    </xdr:to>
    <xdr:pic>
      <xdr:nvPicPr>
        <xdr:cNvPr id="9" name="Picture 437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05175" y="19211925"/>
          <a:ext cx="381000" cy="819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561973</xdr:colOff>
      <xdr:row>28</xdr:row>
      <xdr:rowOff>76199</xdr:rowOff>
    </xdr:from>
    <xdr:to>
      <xdr:col>2</xdr:col>
      <xdr:colOff>981074</xdr:colOff>
      <xdr:row>28</xdr:row>
      <xdr:rowOff>1076324</xdr:rowOff>
    </xdr:to>
    <xdr:pic>
      <xdr:nvPicPr>
        <xdr:cNvPr id="14" name="Picture 437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62298" y="35213924"/>
          <a:ext cx="419101" cy="1000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0</xdr:row>
      <xdr:rowOff>19050</xdr:rowOff>
    </xdr:from>
    <xdr:to>
      <xdr:col>3</xdr:col>
      <xdr:colOff>257175</xdr:colOff>
      <xdr:row>0</xdr:row>
      <xdr:rowOff>800100</xdr:rowOff>
    </xdr:to>
    <xdr:grpSp>
      <xdr:nvGrpSpPr>
        <xdr:cNvPr id="16" name="Группа 48">
          <a:hlinkClick xmlns:r="http://schemas.openxmlformats.org/officeDocument/2006/relationships" r:id="rId4"/>
        </xdr:cNvPr>
        <xdr:cNvGrpSpPr>
          <a:grpSpLocks/>
        </xdr:cNvGrpSpPr>
      </xdr:nvGrpSpPr>
      <xdr:grpSpPr bwMode="auto">
        <a:xfrm>
          <a:off x="2038350" y="19050"/>
          <a:ext cx="1695450" cy="781050"/>
          <a:chOff x="1508543" y="47625"/>
          <a:chExt cx="3477701" cy="1569295"/>
        </a:xfrm>
      </xdr:grpSpPr>
      <xdr:pic>
        <xdr:nvPicPr>
          <xdr:cNvPr id="17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8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28</xdr:row>
      <xdr:rowOff>304800</xdr:rowOff>
    </xdr:to>
    <xdr:sp macro="" textlink="">
      <xdr:nvSpPr>
        <xdr:cNvPr id="21" name="AutoShape 1" descr="https://4.downloader.disk.yandex.ru/preview/46b2152a5c62014cff6c5d59dba7ef7e803013be9883c249fdc9c632b5c33691/inf/O8UMzbN4oeNXzJYDNTmbrSHt7blxO6OIGy_vVSiVeBfBbu1vFxDnm_gi0x00oaj2Jy-j3GB4YPPRK5euB_tPlQ%3D%3D?uid=428021195&amp;filename=Priv_details0004%20copy.jpg&amp;disposition=inline&amp;hash=&amp;limit=0&amp;content_type=image%2Fjpeg&amp;owner_uid=428021195&amp;tknv=v2&amp;size=1584x746"/>
        <xdr:cNvSpPr>
          <a:spLocks noChangeAspect="1" noChangeArrowheads="1"/>
        </xdr:cNvSpPr>
      </xdr:nvSpPr>
      <xdr:spPr bwMode="auto">
        <a:xfrm>
          <a:off x="4238625" y="21145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28574</xdr:colOff>
      <xdr:row>1</xdr:row>
      <xdr:rowOff>38100</xdr:rowOff>
    </xdr:from>
    <xdr:to>
      <xdr:col>4</xdr:col>
      <xdr:colOff>1043849</xdr:colOff>
      <xdr:row>1</xdr:row>
      <xdr:rowOff>2918100</xdr:rowOff>
    </xdr:to>
    <xdr:pic>
      <xdr:nvPicPr>
        <xdr:cNvPr id="25" name="Picture 1"/>
        <xdr:cNvPicPr>
          <a:picLocks noChangeArrowheads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 bwMode="auto">
        <a:xfrm>
          <a:off x="28574" y="923925"/>
          <a:ext cx="5292000" cy="288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342900</xdr:colOff>
      <xdr:row>31</xdr:row>
      <xdr:rowOff>114300</xdr:rowOff>
    </xdr:from>
    <xdr:to>
      <xdr:col>2</xdr:col>
      <xdr:colOff>1120175</xdr:colOff>
      <xdr:row>31</xdr:row>
      <xdr:rowOff>990600</xdr:rowOff>
    </xdr:to>
    <xdr:pic>
      <xdr:nvPicPr>
        <xdr:cNvPr id="26" name="Рисунок 25" descr="PV 120A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3143250" y="22945725"/>
          <a:ext cx="777275" cy="87630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25</xdr:row>
      <xdr:rowOff>95250</xdr:rowOff>
    </xdr:from>
    <xdr:to>
      <xdr:col>2</xdr:col>
      <xdr:colOff>1181100</xdr:colOff>
      <xdr:row>25</xdr:row>
      <xdr:rowOff>1254918</xdr:rowOff>
    </xdr:to>
    <xdr:pic>
      <xdr:nvPicPr>
        <xdr:cNvPr id="27" name="Рисунок 26" descr="PV-160250A.jpg"/>
        <xdr:cNvPicPr>
          <a:picLocks noChangeAspect="1"/>
        </xdr:cNvPicPr>
      </xdr:nvPicPr>
      <xdr:blipFill>
        <a:blip xmlns:r="http://schemas.openxmlformats.org/officeDocument/2006/relationships" r:embed="rId9" cstate="screen"/>
        <a:stretch>
          <a:fillRect/>
        </a:stretch>
      </xdr:blipFill>
      <xdr:spPr>
        <a:xfrm>
          <a:off x="2914650" y="30299025"/>
          <a:ext cx="866775" cy="1159668"/>
        </a:xfrm>
        <a:prstGeom prst="rect">
          <a:avLst/>
        </a:prstGeom>
      </xdr:spPr>
    </xdr:pic>
    <xdr:clientData/>
  </xdr:twoCellAnchor>
  <xdr:twoCellAnchor>
    <xdr:from>
      <xdr:col>2</xdr:col>
      <xdr:colOff>409576</xdr:colOff>
      <xdr:row>10</xdr:row>
      <xdr:rowOff>88922</xdr:rowOff>
    </xdr:from>
    <xdr:to>
      <xdr:col>2</xdr:col>
      <xdr:colOff>1076326</xdr:colOff>
      <xdr:row>10</xdr:row>
      <xdr:rowOff>831942</xdr:rowOff>
    </xdr:to>
    <xdr:pic>
      <xdr:nvPicPr>
        <xdr:cNvPr id="28" name="Рисунок 27" descr="PVGA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1875" t="14063" r="25195" b="7292"/>
        <a:stretch>
          <a:fillRect/>
        </a:stretch>
      </xdr:blipFill>
      <xdr:spPr>
        <a:xfrm>
          <a:off x="3209926" y="24263372"/>
          <a:ext cx="666750" cy="743020"/>
        </a:xfrm>
        <a:prstGeom prst="rect">
          <a:avLst/>
        </a:prstGeom>
      </xdr:spPr>
    </xdr:pic>
    <xdr:clientData/>
  </xdr:twoCellAnchor>
  <xdr:twoCellAnchor>
    <xdr:from>
      <xdr:col>2</xdr:col>
      <xdr:colOff>485774</xdr:colOff>
      <xdr:row>35</xdr:row>
      <xdr:rowOff>110490</xdr:rowOff>
    </xdr:from>
    <xdr:to>
      <xdr:col>2</xdr:col>
      <xdr:colOff>990599</xdr:colOff>
      <xdr:row>35</xdr:row>
      <xdr:rowOff>942975</xdr:rowOff>
    </xdr:to>
    <xdr:pic>
      <xdr:nvPicPr>
        <xdr:cNvPr id="29" name="Рисунок 28" descr="PVK8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32544" t="7938" r="31737" b="6337"/>
        <a:stretch>
          <a:fillRect/>
        </a:stretch>
      </xdr:blipFill>
      <xdr:spPr>
        <a:xfrm>
          <a:off x="3286124" y="27971115"/>
          <a:ext cx="504825" cy="83248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304800</xdr:colOff>
      <xdr:row>28</xdr:row>
      <xdr:rowOff>304800</xdr:rowOff>
    </xdr:to>
    <xdr:sp macro="" textlink="">
      <xdr:nvSpPr>
        <xdr:cNvPr id="30" name="AutoShape 1" descr="https://4.downloader.disk.yandex.ru/preview/46b2152a5c62014cff6c5d59dba7ef7e803013be9883c249fdc9c632b5c33691/inf/O8UMzbN4oeNXzJYDNTmbrSHt7blxO6OIGy_vVSiVeBfBbu1vFxDnm_gi0x00oaj2Jy-j3GB4YPPRK5euB_tPlQ%3D%3D?uid=428021195&amp;filename=Priv_details0004%20copy.jpg&amp;disposition=inline&amp;hash=&amp;limit=0&amp;content_type=image%2Fjpeg&amp;owner_uid=428021195&amp;tknv=v2&amp;size=1584x746"/>
        <xdr:cNvSpPr>
          <a:spLocks noChangeAspect="1" noChangeArrowheads="1"/>
        </xdr:cNvSpPr>
      </xdr:nvSpPr>
      <xdr:spPr bwMode="auto">
        <a:xfrm>
          <a:off x="6838950" y="21145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330770</xdr:colOff>
      <xdr:row>34</xdr:row>
      <xdr:rowOff>127227</xdr:rowOff>
    </xdr:from>
    <xdr:to>
      <xdr:col>2</xdr:col>
      <xdr:colOff>1209676</xdr:colOff>
      <xdr:row>34</xdr:row>
      <xdr:rowOff>885823</xdr:rowOff>
    </xdr:to>
    <xdr:pic>
      <xdr:nvPicPr>
        <xdr:cNvPr id="31" name="Picture 1" descr="https://www.directoria-moder.ru/upload/iblock/f54/f54c9df3a91dbee7f4b5b7b8779dd7a3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lum bright="-10000"/>
        </a:blip>
        <a:srcRect/>
        <a:stretch>
          <a:fillRect/>
        </a:stretch>
      </xdr:blipFill>
      <xdr:spPr bwMode="auto">
        <a:xfrm>
          <a:off x="3131120" y="27025827"/>
          <a:ext cx="878906" cy="7585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428625</xdr:colOff>
      <xdr:row>33</xdr:row>
      <xdr:rowOff>47625</xdr:rowOff>
    </xdr:from>
    <xdr:to>
      <xdr:col>2</xdr:col>
      <xdr:colOff>1028700</xdr:colOff>
      <xdr:row>33</xdr:row>
      <xdr:rowOff>934970</xdr:rowOff>
    </xdr:to>
    <xdr:pic>
      <xdr:nvPicPr>
        <xdr:cNvPr id="33" name="Рисунок 32" descr="WhatsApp Image 2023-07-07 at 12.03.34.jpeg"/>
        <xdr:cNvPicPr>
          <a:picLocks noChangeAspect="1"/>
        </xdr:cNvPicPr>
      </xdr:nvPicPr>
      <xdr:blipFill>
        <a:blip xmlns:r="http://schemas.openxmlformats.org/officeDocument/2006/relationships" r:embed="rId13" cstate="screen">
          <a:lum bright="-10000"/>
        </a:blip>
        <a:srcRect/>
        <a:stretch>
          <a:fillRect/>
        </a:stretch>
      </xdr:blipFill>
      <xdr:spPr>
        <a:xfrm>
          <a:off x="3228975" y="25936575"/>
          <a:ext cx="600075" cy="88734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29</xdr:row>
      <xdr:rowOff>129225</xdr:rowOff>
    </xdr:from>
    <xdr:to>
      <xdr:col>2</xdr:col>
      <xdr:colOff>1095375</xdr:colOff>
      <xdr:row>29</xdr:row>
      <xdr:rowOff>838200</xdr:rowOff>
    </xdr:to>
    <xdr:pic>
      <xdr:nvPicPr>
        <xdr:cNvPr id="34" name="Рисунок 33" descr="626f6060-9674-4805-a873-be15897fda27.jfif"/>
        <xdr:cNvPicPr>
          <a:picLocks noChangeAspect="1"/>
        </xdr:cNvPicPr>
      </xdr:nvPicPr>
      <xdr:blipFill>
        <a:blip xmlns:r="http://schemas.openxmlformats.org/officeDocument/2006/relationships" r:embed="rId14" cstate="screen">
          <a:lum bright="-10000"/>
        </a:blip>
        <a:srcRect/>
        <a:stretch>
          <a:fillRect/>
        </a:stretch>
      </xdr:blipFill>
      <xdr:spPr>
        <a:xfrm>
          <a:off x="3238500" y="22055775"/>
          <a:ext cx="657225" cy="70897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180974</xdr:colOff>
      <xdr:row>7</xdr:row>
      <xdr:rowOff>59879</xdr:rowOff>
    </xdr:from>
    <xdr:to>
      <xdr:col>2</xdr:col>
      <xdr:colOff>1333499</xdr:colOff>
      <xdr:row>7</xdr:row>
      <xdr:rowOff>860885</xdr:rowOff>
    </xdr:to>
    <xdr:pic>
      <xdr:nvPicPr>
        <xdr:cNvPr id="35" name="Рисунок 34" descr="PV-1270 PRIVILEGE-Стол для аппаратуры-2.jpg"/>
        <xdr:cNvPicPr>
          <a:picLocks noChangeAspect="1"/>
        </xdr:cNvPicPr>
      </xdr:nvPicPr>
      <xdr:blipFill>
        <a:blip xmlns:r="http://schemas.openxmlformats.org/officeDocument/2006/relationships" r:embed="rId15" cstate="screen"/>
        <a:stretch>
          <a:fillRect/>
        </a:stretch>
      </xdr:blipFill>
      <xdr:spPr>
        <a:xfrm>
          <a:off x="2981324" y="6517829"/>
          <a:ext cx="1152525" cy="801006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11</xdr:row>
      <xdr:rowOff>245984</xdr:rowOff>
    </xdr:from>
    <xdr:to>
      <xdr:col>2</xdr:col>
      <xdr:colOff>1152525</xdr:colOff>
      <xdr:row>12</xdr:row>
      <xdr:rowOff>499029</xdr:rowOff>
    </xdr:to>
    <xdr:pic>
      <xdr:nvPicPr>
        <xdr:cNvPr id="36" name="Рисунок 35" descr="PVH.jpg"/>
        <xdr:cNvPicPr>
          <a:picLocks noChangeAspect="1"/>
        </xdr:cNvPicPr>
      </xdr:nvPicPr>
      <xdr:blipFill>
        <a:blip xmlns:r="http://schemas.openxmlformats.org/officeDocument/2006/relationships" r:embed="rId16" cstate="screen"/>
        <a:srcRect/>
        <a:stretch>
          <a:fillRect/>
        </a:stretch>
      </xdr:blipFill>
      <xdr:spPr>
        <a:xfrm>
          <a:off x="3124200" y="24629984"/>
          <a:ext cx="828675" cy="805495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13</xdr:row>
      <xdr:rowOff>57150</xdr:rowOff>
    </xdr:from>
    <xdr:to>
      <xdr:col>2</xdr:col>
      <xdr:colOff>1228725</xdr:colOff>
      <xdr:row>13</xdr:row>
      <xdr:rowOff>571500</xdr:rowOff>
    </xdr:to>
    <xdr:pic>
      <xdr:nvPicPr>
        <xdr:cNvPr id="51" name="Picture 420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00350" y="17868900"/>
          <a:ext cx="102870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485774</xdr:colOff>
      <xdr:row>15</xdr:row>
      <xdr:rowOff>47624</xdr:rowOff>
    </xdr:from>
    <xdr:to>
      <xdr:col>2</xdr:col>
      <xdr:colOff>1057275</xdr:colOff>
      <xdr:row>15</xdr:row>
      <xdr:rowOff>917863</xdr:rowOff>
    </xdr:to>
    <xdr:pic>
      <xdr:nvPicPr>
        <xdr:cNvPr id="52" name="Picture 4207"/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/>
        <a:srcRect/>
        <a:stretch>
          <a:fillRect/>
        </a:stretch>
      </xdr:blipFill>
      <xdr:spPr bwMode="auto">
        <a:xfrm>
          <a:off x="4429124" y="13535024"/>
          <a:ext cx="571501" cy="8702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381000</xdr:colOff>
      <xdr:row>18</xdr:row>
      <xdr:rowOff>19050</xdr:rowOff>
    </xdr:from>
    <xdr:to>
      <xdr:col>2</xdr:col>
      <xdr:colOff>1123950</xdr:colOff>
      <xdr:row>18</xdr:row>
      <xdr:rowOff>762000</xdr:rowOff>
    </xdr:to>
    <xdr:pic>
      <xdr:nvPicPr>
        <xdr:cNvPr id="53" name="Picture 437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981325" y="22240875"/>
          <a:ext cx="742950" cy="742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485775</xdr:colOff>
      <xdr:row>19</xdr:row>
      <xdr:rowOff>19050</xdr:rowOff>
    </xdr:from>
    <xdr:to>
      <xdr:col>2</xdr:col>
      <xdr:colOff>952500</xdr:colOff>
      <xdr:row>19</xdr:row>
      <xdr:rowOff>762000</xdr:rowOff>
    </xdr:to>
    <xdr:pic>
      <xdr:nvPicPr>
        <xdr:cNvPr id="54" name="Picture 4378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086100" y="23279100"/>
          <a:ext cx="466725" cy="742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20</xdr:row>
      <xdr:rowOff>57149</xdr:rowOff>
    </xdr:from>
    <xdr:to>
      <xdr:col>2</xdr:col>
      <xdr:colOff>914400</xdr:colOff>
      <xdr:row>20</xdr:row>
      <xdr:rowOff>952500</xdr:rowOff>
    </xdr:to>
    <xdr:pic>
      <xdr:nvPicPr>
        <xdr:cNvPr id="55" name="Picture 438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190875" y="24355424"/>
          <a:ext cx="323850" cy="89535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638175</xdr:colOff>
      <xdr:row>17</xdr:row>
      <xdr:rowOff>19050</xdr:rowOff>
    </xdr:from>
    <xdr:to>
      <xdr:col>2</xdr:col>
      <xdr:colOff>838200</xdr:colOff>
      <xdr:row>17</xdr:row>
      <xdr:rowOff>876300</xdr:rowOff>
    </xdr:to>
    <xdr:pic>
      <xdr:nvPicPr>
        <xdr:cNvPr id="56" name="Рисунок 55" descr="Priv000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3238500" y="21202650"/>
          <a:ext cx="200025" cy="857250"/>
        </a:xfrm>
        <a:prstGeom prst="rect">
          <a:avLst/>
        </a:prstGeom>
      </xdr:spPr>
    </xdr:pic>
    <xdr:clientData/>
  </xdr:twoCellAnchor>
  <xdr:twoCellAnchor>
    <xdr:from>
      <xdr:col>2</xdr:col>
      <xdr:colOff>619126</xdr:colOff>
      <xdr:row>16</xdr:row>
      <xdr:rowOff>19050</xdr:rowOff>
    </xdr:from>
    <xdr:to>
      <xdr:col>2</xdr:col>
      <xdr:colOff>809626</xdr:colOff>
      <xdr:row>16</xdr:row>
      <xdr:rowOff>838200</xdr:rowOff>
    </xdr:to>
    <xdr:pic>
      <xdr:nvPicPr>
        <xdr:cNvPr id="57" name="Рисунок 56" descr="Priv000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 flipH="1">
          <a:off x="3971926" y="12906375"/>
          <a:ext cx="190500" cy="819150"/>
        </a:xfrm>
        <a:prstGeom prst="rect">
          <a:avLst/>
        </a:prstGeom>
      </xdr:spPr>
    </xdr:pic>
    <xdr:clientData/>
  </xdr:twoCellAnchor>
  <xdr:twoCellAnchor>
    <xdr:from>
      <xdr:col>2</xdr:col>
      <xdr:colOff>228600</xdr:colOff>
      <xdr:row>14</xdr:row>
      <xdr:rowOff>95250</xdr:rowOff>
    </xdr:from>
    <xdr:to>
      <xdr:col>2</xdr:col>
      <xdr:colOff>1257300</xdr:colOff>
      <xdr:row>14</xdr:row>
      <xdr:rowOff>609600</xdr:rowOff>
    </xdr:to>
    <xdr:pic>
      <xdr:nvPicPr>
        <xdr:cNvPr id="58" name="Picture 420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171950" y="12830175"/>
          <a:ext cx="102870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600709</xdr:colOff>
      <xdr:row>21</xdr:row>
      <xdr:rowOff>57150</xdr:rowOff>
    </xdr:from>
    <xdr:to>
      <xdr:col>2</xdr:col>
      <xdr:colOff>1000124</xdr:colOff>
      <xdr:row>21</xdr:row>
      <xdr:rowOff>1028700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l="28659" t="6342" r="26219" b="5854"/>
        <a:stretch>
          <a:fillRect/>
        </a:stretch>
      </xdr:blipFill>
      <xdr:spPr bwMode="auto">
        <a:xfrm>
          <a:off x="4544059" y="19383375"/>
          <a:ext cx="399415" cy="971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418055</xdr:colOff>
      <xdr:row>22</xdr:row>
      <xdr:rowOff>47625</xdr:rowOff>
    </xdr:from>
    <xdr:to>
      <xdr:col>2</xdr:col>
      <xdr:colOff>1143001</xdr:colOff>
      <xdr:row>22</xdr:row>
      <xdr:rowOff>952772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361405" y="20469225"/>
          <a:ext cx="724946" cy="9051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85725</xdr:colOff>
      <xdr:row>5</xdr:row>
      <xdr:rowOff>66675</xdr:rowOff>
    </xdr:from>
    <xdr:to>
      <xdr:col>2</xdr:col>
      <xdr:colOff>1371600</xdr:colOff>
      <xdr:row>5</xdr:row>
      <xdr:rowOff>963113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95750" y="5867400"/>
          <a:ext cx="1285875" cy="8964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28576</xdr:colOff>
      <xdr:row>4</xdr:row>
      <xdr:rowOff>171450</xdr:rowOff>
    </xdr:from>
    <xdr:to>
      <xdr:col>2</xdr:col>
      <xdr:colOff>1400176</xdr:colOff>
      <xdr:row>4</xdr:row>
      <xdr:rowOff>980779</xdr:rowOff>
    </xdr:to>
    <xdr:pic>
      <xdr:nvPicPr>
        <xdr:cNvPr id="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t="18237" b="6436"/>
        <a:stretch>
          <a:fillRect/>
        </a:stretch>
      </xdr:blipFill>
      <xdr:spPr bwMode="auto">
        <a:xfrm>
          <a:off x="4038601" y="4933950"/>
          <a:ext cx="1371600" cy="8093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6</xdr:row>
      <xdr:rowOff>142875</xdr:rowOff>
    </xdr:from>
    <xdr:to>
      <xdr:col>5</xdr:col>
      <xdr:colOff>1409699</xdr:colOff>
      <xdr:row>6</xdr:row>
      <xdr:rowOff>733425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E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0" y="8963025"/>
          <a:ext cx="1295399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233622</xdr:colOff>
      <xdr:row>11</xdr:row>
      <xdr:rowOff>114300</xdr:rowOff>
    </xdr:from>
    <xdr:to>
      <xdr:col>5</xdr:col>
      <xdr:colOff>1247775</xdr:colOff>
      <xdr:row>11</xdr:row>
      <xdr:rowOff>695325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E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62572" y="17611725"/>
          <a:ext cx="1014153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297529</xdr:colOff>
      <xdr:row>8</xdr:row>
      <xdr:rowOff>171450</xdr:rowOff>
    </xdr:from>
    <xdr:to>
      <xdr:col>5</xdr:col>
      <xdr:colOff>1171575</xdr:colOff>
      <xdr:row>8</xdr:row>
      <xdr:rowOff>1095374</xdr:rowOff>
    </xdr:to>
    <xdr:pic>
      <xdr:nvPicPr>
        <xdr:cNvPr id="7" name="Picture 3">
          <a:extLst>
            <a:ext uri="{FF2B5EF4-FFF2-40B4-BE49-F238E27FC236}">
              <a16:creationId xmlns="" xmlns:a16="http://schemas.microsoft.com/office/drawing/2014/main" id="{00000000-0008-0000-0E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40904" y="10325100"/>
          <a:ext cx="874046" cy="9239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458796</xdr:colOff>
      <xdr:row>10</xdr:row>
      <xdr:rowOff>171450</xdr:rowOff>
    </xdr:from>
    <xdr:to>
      <xdr:col>5</xdr:col>
      <xdr:colOff>971547</xdr:colOff>
      <xdr:row>10</xdr:row>
      <xdr:rowOff>1228725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E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87746" y="15478125"/>
          <a:ext cx="512751" cy="1057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466725</xdr:colOff>
      <xdr:row>9</xdr:row>
      <xdr:rowOff>96437</xdr:rowOff>
    </xdr:from>
    <xdr:to>
      <xdr:col>5</xdr:col>
      <xdr:colOff>962025</xdr:colOff>
      <xdr:row>9</xdr:row>
      <xdr:rowOff>1162049</xdr:rowOff>
    </xdr:to>
    <xdr:pic>
      <xdr:nvPicPr>
        <xdr:cNvPr id="9" name="Picture 2">
          <a:extLst>
            <a:ext uri="{FF2B5EF4-FFF2-40B4-BE49-F238E27FC236}">
              <a16:creationId xmlns="" xmlns:a16="http://schemas.microsoft.com/office/drawing/2014/main" id="{00000000-0008-0000-0E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5675" y="14202962"/>
          <a:ext cx="495300" cy="10656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209549</xdr:colOff>
      <xdr:row>0</xdr:row>
      <xdr:rowOff>47624</xdr:rowOff>
    </xdr:from>
    <xdr:to>
      <xdr:col>5</xdr:col>
      <xdr:colOff>1181099</xdr:colOff>
      <xdr:row>1</xdr:row>
      <xdr:rowOff>38099</xdr:rowOff>
    </xdr:to>
    <xdr:grpSp>
      <xdr:nvGrpSpPr>
        <xdr:cNvPr id="10" name="Группа 48">
          <a:extLst>
            <a:ext uri="{FF2B5EF4-FFF2-40B4-BE49-F238E27FC236}">
              <a16:creationId xmlns="" xmlns:a16="http://schemas.microsoft.com/office/drawing/2014/main" id="{00000000-0008-0000-0E00-000011000000}"/>
            </a:ext>
          </a:extLst>
        </xdr:cNvPr>
        <xdr:cNvGrpSpPr>
          <a:grpSpLocks/>
        </xdr:cNvGrpSpPr>
      </xdr:nvGrpSpPr>
      <xdr:grpSpPr bwMode="auto">
        <a:xfrm>
          <a:off x="2428874" y="47624"/>
          <a:ext cx="1781175" cy="923925"/>
          <a:chOff x="1508543" y="47625"/>
          <a:chExt cx="3477701" cy="1569295"/>
        </a:xfrm>
      </xdr:grpSpPr>
      <xdr:pic>
        <xdr:nvPicPr>
          <xdr:cNvPr id="11" name="Рисунок 49" descr="logo.jpg">
            <a:extLst>
              <a:ext uri="{FF2B5EF4-FFF2-40B4-BE49-F238E27FC236}">
                <a16:creationId xmlns="" xmlns:a16="http://schemas.microsoft.com/office/drawing/2014/main" id="{00000000-0008-0000-0E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2" name="Рисунок 50" descr="logo.jpg">
            <a:extLst>
              <a:ext uri="{FF2B5EF4-FFF2-40B4-BE49-F238E27FC236}">
                <a16:creationId xmlns="" xmlns:a16="http://schemas.microsoft.com/office/drawing/2014/main" id="{00000000-0008-0000-0E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285750</xdr:colOff>
      <xdr:row>5</xdr:row>
      <xdr:rowOff>193503</xdr:rowOff>
    </xdr:from>
    <xdr:to>
      <xdr:col>5</xdr:col>
      <xdr:colOff>1285875</xdr:colOff>
      <xdr:row>5</xdr:row>
      <xdr:rowOff>895350</xdr:rowOff>
    </xdr:to>
    <xdr:pic>
      <xdr:nvPicPr>
        <xdr:cNvPr id="13" name="Picture 1">
          <a:extLst>
            <a:ext uri="{FF2B5EF4-FFF2-40B4-BE49-F238E27FC236}">
              <a16:creationId xmlns=""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14700" y="8023053"/>
          <a:ext cx="1000125" cy="7018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2</xdr:row>
      <xdr:rowOff>47625</xdr:rowOff>
    </xdr:from>
    <xdr:to>
      <xdr:col>6</xdr:col>
      <xdr:colOff>333374</xdr:colOff>
      <xdr:row>2</xdr:row>
      <xdr:rowOff>2927625</xdr:rowOff>
    </xdr:to>
    <xdr:pic>
      <xdr:nvPicPr>
        <xdr:cNvPr id="14" name="Picture 1">
          <a:extLst>
            <a:ext uri="{FF2B5EF4-FFF2-40B4-BE49-F238E27FC236}">
              <a16:creationId xmlns="" xmlns:a16="http://schemas.microsoft.com/office/drawing/2014/main" id="{00000000-0008-0000-0E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 cstate="screen"/>
        <a:srcRect l="5940" r="3166"/>
        <a:stretch>
          <a:fillRect/>
        </a:stretch>
      </xdr:blipFill>
      <xdr:spPr bwMode="auto">
        <a:xfrm>
          <a:off x="19050" y="1314450"/>
          <a:ext cx="4810124" cy="288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152401</xdr:colOff>
      <xdr:row>7</xdr:row>
      <xdr:rowOff>106136</xdr:rowOff>
    </xdr:from>
    <xdr:to>
      <xdr:col>5</xdr:col>
      <xdr:colOff>1333501</xdr:colOff>
      <xdr:row>7</xdr:row>
      <xdr:rowOff>895350</xdr:rowOff>
    </xdr:to>
    <xdr:pic>
      <xdr:nvPicPr>
        <xdr:cNvPr id="17" name="Picture 1">
          <a:extLst>
            <a:ext uri="{FF2B5EF4-FFF2-40B4-BE49-F238E27FC236}">
              <a16:creationId xmlns="" xmlns:a16="http://schemas.microsoft.com/office/drawing/2014/main" id="{00000000-0008-0000-0E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13750" t="20283" r="18437" b="11321"/>
        <a:stretch>
          <a:fillRect/>
        </a:stretch>
      </xdr:blipFill>
      <xdr:spPr bwMode="auto">
        <a:xfrm>
          <a:off x="3181351" y="9907361"/>
          <a:ext cx="1181100" cy="7892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485774</xdr:colOff>
      <xdr:row>12</xdr:row>
      <xdr:rowOff>47625</xdr:rowOff>
    </xdr:from>
    <xdr:to>
      <xdr:col>5</xdr:col>
      <xdr:colOff>1039256</xdr:colOff>
      <xdr:row>12</xdr:row>
      <xdr:rowOff>1127625</xdr:rowOff>
    </xdr:to>
    <xdr:pic>
      <xdr:nvPicPr>
        <xdr:cNvPr id="20" name="Picture 1" descr="https://directoria-moder.ru/upload/iblock/d53/aq0l7bv1djefy77np2v5j0luhlvk22jw/DA%209020A.jpg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32808" r="33325"/>
        <a:stretch>
          <a:fillRect/>
        </a:stretch>
      </xdr:blipFill>
      <xdr:spPr bwMode="auto">
        <a:xfrm>
          <a:off x="3514724" y="19297650"/>
          <a:ext cx="553482" cy="1080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838200</xdr:colOff>
      <xdr:row>2</xdr:row>
      <xdr:rowOff>28575</xdr:rowOff>
    </xdr:from>
    <xdr:to>
      <xdr:col>7</xdr:col>
      <xdr:colOff>723225</xdr:colOff>
      <xdr:row>2</xdr:row>
      <xdr:rowOff>856575</xdr:rowOff>
    </xdr:to>
    <xdr:pic>
      <xdr:nvPicPr>
        <xdr:cNvPr id="21" name="Picture 1" descr="https://directoria-moder.ru/upload/iblock/66b/66b317057eebf62bf9e57904fbac02fd.bmp">
          <a:extLst>
            <a:ext uri="{FF2B5EF4-FFF2-40B4-BE49-F238E27FC236}">
              <a16:creationId xmlns="" xmlns:a16="http://schemas.microsoft.com/office/drawing/2014/main" id="{00000000-0008-0000-0E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334000" y="1295400"/>
          <a:ext cx="828000" cy="828000"/>
        </a:xfrm>
        <a:prstGeom prst="rect">
          <a:avLst/>
        </a:prstGeom>
        <a:noFill/>
      </xdr:spPr>
    </xdr:pic>
    <xdr:clientData/>
  </xdr:twoCellAnchor>
  <xdr:oneCellAnchor>
    <xdr:from>
      <xdr:col>6</xdr:col>
      <xdr:colOff>614143</xdr:colOff>
      <xdr:row>2</xdr:row>
      <xdr:rowOff>952500</xdr:rowOff>
    </xdr:from>
    <xdr:ext cx="1150058" cy="741229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5109943" y="2219325"/>
          <a:ext cx="1150058" cy="7412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ru-RU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Шпон </a:t>
          </a:r>
          <a:endParaRPr lang="en-US" sz="1100" b="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r"/>
          <a:r>
            <a:rPr lang="ru-RU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Африканского</a:t>
          </a:r>
        </a:p>
        <a:p>
          <a:pPr algn="r"/>
          <a:r>
            <a:rPr lang="ru-RU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ореха </a:t>
          </a:r>
          <a:endParaRPr lang="en-US" sz="1100" b="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r"/>
          <a:r>
            <a:rPr lang="en-U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TA56A</a:t>
          </a:r>
          <a:r>
            <a:rPr lang="ru-RU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TA23A)</a:t>
          </a:r>
          <a:endParaRPr lang="ru-RU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575225</xdr:colOff>
      <xdr:row>2</xdr:row>
      <xdr:rowOff>1771650</xdr:rowOff>
    </xdr:from>
    <xdr:ext cx="1187376" cy="530658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5071025" y="3038475"/>
          <a:ext cx="1187376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ru-RU" sz="1400" b="1">
              <a:solidFill>
                <a:srgbClr val="FF0000"/>
              </a:solidFill>
            </a:rPr>
            <a:t>Распродажа</a:t>
          </a:r>
          <a:endParaRPr lang="ru-RU" sz="1400" b="1" baseline="0">
            <a:solidFill>
              <a:srgbClr val="FF0000"/>
            </a:solidFill>
          </a:endParaRPr>
        </a:p>
        <a:p>
          <a:pPr algn="r"/>
          <a:r>
            <a:rPr lang="ru-RU" sz="1400" b="1" baseline="0">
              <a:solidFill>
                <a:srgbClr val="FF0000"/>
              </a:solidFill>
            </a:rPr>
            <a:t>коллекции</a:t>
          </a:r>
          <a:endParaRPr lang="ru-RU" sz="1400" b="1">
            <a:solidFill>
              <a:srgbClr val="FF0000"/>
            </a:solidFill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4031</xdr:colOff>
      <xdr:row>4</xdr:row>
      <xdr:rowOff>66674</xdr:rowOff>
    </xdr:to>
    <xdr:pic>
      <xdr:nvPicPr>
        <xdr:cNvPr id="6" name="Рисунок 23" descr="end1_N2_F0001 copy.jpg"/>
        <xdr:cNvPicPr>
          <a:picLocks noChangeAspect="1"/>
        </xdr:cNvPicPr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 bwMode="auto">
        <a:xfrm>
          <a:off x="0" y="15182852"/>
          <a:ext cx="5938106" cy="3495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1390650</xdr:colOff>
      <xdr:row>0</xdr:row>
      <xdr:rowOff>28575</xdr:rowOff>
    </xdr:from>
    <xdr:to>
      <xdr:col>2</xdr:col>
      <xdr:colOff>1238250</xdr:colOff>
      <xdr:row>1</xdr:row>
      <xdr:rowOff>0</xdr:rowOff>
    </xdr:to>
    <xdr:grpSp>
      <xdr:nvGrpSpPr>
        <xdr:cNvPr id="14" name="Группа 40"/>
        <xdr:cNvGrpSpPr>
          <a:grpSpLocks/>
        </xdr:cNvGrpSpPr>
      </xdr:nvGrpSpPr>
      <xdr:grpSpPr bwMode="auto">
        <a:xfrm>
          <a:off x="2105025" y="28575"/>
          <a:ext cx="1895475" cy="876300"/>
          <a:chOff x="1508543" y="47625"/>
          <a:chExt cx="3477701" cy="1569295"/>
        </a:xfrm>
      </xdr:grpSpPr>
      <xdr:pic>
        <xdr:nvPicPr>
          <xdr:cNvPr id="15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6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1285875</xdr:colOff>
      <xdr:row>9</xdr:row>
      <xdr:rowOff>28575</xdr:rowOff>
    </xdr:from>
    <xdr:to>
      <xdr:col>2</xdr:col>
      <xdr:colOff>1247775</xdr:colOff>
      <xdr:row>9</xdr:row>
      <xdr:rowOff>904875</xdr:rowOff>
    </xdr:to>
    <xdr:grpSp>
      <xdr:nvGrpSpPr>
        <xdr:cNvPr id="21" name="Группа 40"/>
        <xdr:cNvGrpSpPr>
          <a:grpSpLocks/>
        </xdr:cNvGrpSpPr>
      </xdr:nvGrpSpPr>
      <xdr:grpSpPr bwMode="auto">
        <a:xfrm>
          <a:off x="2000250" y="7400925"/>
          <a:ext cx="2009775" cy="876300"/>
          <a:chOff x="1508543" y="47625"/>
          <a:chExt cx="3477701" cy="1569295"/>
        </a:xfrm>
      </xdr:grpSpPr>
      <xdr:pic>
        <xdr:nvPicPr>
          <xdr:cNvPr id="22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3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38099</xdr:colOff>
      <xdr:row>10</xdr:row>
      <xdr:rowOff>95250</xdr:rowOff>
    </xdr:from>
    <xdr:to>
      <xdr:col>3</xdr:col>
      <xdr:colOff>895349</xdr:colOff>
      <xdr:row>11</xdr:row>
      <xdr:rowOff>280296</xdr:rowOff>
    </xdr:to>
    <xdr:pic>
      <xdr:nvPicPr>
        <xdr:cNvPr id="24" name="image" descr="http://do-24.ru/upload/iblock/c29/649434c3_19c4_11e6_b51c_c4e984027b1b_649434d0_19c4_11e6_b51c_c4e984027b1b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 bwMode="auto">
        <a:xfrm>
          <a:off x="38099" y="34166175"/>
          <a:ext cx="5838825" cy="3166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628650</xdr:colOff>
      <xdr:row>5</xdr:row>
      <xdr:rowOff>161925</xdr:rowOff>
    </xdr:from>
    <xdr:to>
      <xdr:col>2</xdr:col>
      <xdr:colOff>1638300</xdr:colOff>
      <xdr:row>5</xdr:row>
      <xdr:rowOff>1181100</xdr:rowOff>
    </xdr:to>
    <xdr:pic>
      <xdr:nvPicPr>
        <xdr:cNvPr id="29" name="Рисунок 28" descr="Dao_oak0005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2225" t="6404" r="21683" b="7936"/>
        <a:stretch>
          <a:fillRect/>
        </a:stretch>
      </xdr:blipFill>
      <xdr:spPr>
        <a:xfrm>
          <a:off x="3209925" y="33823275"/>
          <a:ext cx="100965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13</xdr:row>
      <xdr:rowOff>76200</xdr:rowOff>
    </xdr:from>
    <xdr:to>
      <xdr:col>2</xdr:col>
      <xdr:colOff>1447800</xdr:colOff>
      <xdr:row>13</xdr:row>
      <xdr:rowOff>1200150</xdr:rowOff>
    </xdr:to>
    <xdr:pic>
      <xdr:nvPicPr>
        <xdr:cNvPr id="30" name="Рисунок 19" descr="DA9020A-2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36308" t="6873" r="36923" b="6564"/>
        <a:stretch>
          <a:fillRect/>
        </a:stretch>
      </xdr:blipFill>
      <xdr:spPr bwMode="auto">
        <a:xfrm>
          <a:off x="3514725" y="43853100"/>
          <a:ext cx="5143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3</xdr:row>
      <xdr:rowOff>57149</xdr:rowOff>
    </xdr:from>
    <xdr:to>
      <xdr:col>2</xdr:col>
      <xdr:colOff>2295525</xdr:colOff>
      <xdr:row>3</xdr:row>
      <xdr:rowOff>1546820</xdr:rowOff>
    </xdr:to>
    <xdr:pic>
      <xdr:nvPicPr>
        <xdr:cNvPr id="7" name="Рисунок 6" descr="Avatar_Китай-4.jfif"/>
        <xdr:cNvPicPr>
          <a:picLocks noChangeAspect="1"/>
        </xdr:cNvPicPr>
      </xdr:nvPicPr>
      <xdr:blipFill>
        <a:blip xmlns:r="http://schemas.openxmlformats.org/officeDocument/2006/relationships" r:embed="rId1" cstate="screen"/>
        <a:stretch>
          <a:fillRect/>
        </a:stretch>
      </xdr:blipFill>
      <xdr:spPr>
        <a:xfrm>
          <a:off x="2724150" y="1781174"/>
          <a:ext cx="2228850" cy="148967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7</xdr:row>
      <xdr:rowOff>104775</xdr:rowOff>
    </xdr:from>
    <xdr:to>
      <xdr:col>2</xdr:col>
      <xdr:colOff>2057400</xdr:colOff>
      <xdr:row>7</xdr:row>
      <xdr:rowOff>1143000</xdr:rowOff>
    </xdr:to>
    <xdr:pic>
      <xdr:nvPicPr>
        <xdr:cNvPr id="9" name="Рисунок 8" descr="IMG_6912 拷贝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947" t="11078" r="9649" b="8420"/>
        <a:stretch>
          <a:fillRect/>
        </a:stretch>
      </xdr:blipFill>
      <xdr:spPr>
        <a:xfrm>
          <a:off x="2838450" y="10534650"/>
          <a:ext cx="1876425" cy="1038225"/>
        </a:xfrm>
        <a:prstGeom prst="rect">
          <a:avLst/>
        </a:prstGeom>
      </xdr:spPr>
    </xdr:pic>
    <xdr:clientData/>
  </xdr:twoCellAnchor>
  <xdr:twoCellAnchor>
    <xdr:from>
      <xdr:col>1</xdr:col>
      <xdr:colOff>1600200</xdr:colOff>
      <xdr:row>0</xdr:row>
      <xdr:rowOff>57150</xdr:rowOff>
    </xdr:from>
    <xdr:to>
      <xdr:col>2</xdr:col>
      <xdr:colOff>1504950</xdr:colOff>
      <xdr:row>0</xdr:row>
      <xdr:rowOff>933450</xdr:rowOff>
    </xdr:to>
    <xdr:grpSp>
      <xdr:nvGrpSpPr>
        <xdr:cNvPr id="10" name="Группа 40"/>
        <xdr:cNvGrpSpPr>
          <a:grpSpLocks/>
        </xdr:cNvGrpSpPr>
      </xdr:nvGrpSpPr>
      <xdr:grpSpPr bwMode="auto">
        <a:xfrm>
          <a:off x="2276475" y="57150"/>
          <a:ext cx="1885950" cy="876300"/>
          <a:chOff x="1508543" y="47625"/>
          <a:chExt cx="3477701" cy="1569295"/>
        </a:xfrm>
      </xdr:grpSpPr>
      <xdr:pic>
        <xdr:nvPicPr>
          <xdr:cNvPr id="11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2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57150</xdr:colOff>
      <xdr:row>12</xdr:row>
      <xdr:rowOff>57531</xdr:rowOff>
    </xdr:from>
    <xdr:to>
      <xdr:col>2</xdr:col>
      <xdr:colOff>2289150</xdr:colOff>
      <xdr:row>12</xdr:row>
      <xdr:rowOff>1977051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14625" y="7887081"/>
          <a:ext cx="2232000" cy="1919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</xdr:colOff>
      <xdr:row>13</xdr:row>
      <xdr:rowOff>76675</xdr:rowOff>
    </xdr:from>
    <xdr:to>
      <xdr:col>2</xdr:col>
      <xdr:colOff>2279625</xdr:colOff>
      <xdr:row>13</xdr:row>
      <xdr:rowOff>1973875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05100" y="9973150"/>
          <a:ext cx="2232000" cy="1897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14</xdr:row>
      <xdr:rowOff>57149</xdr:rowOff>
    </xdr:from>
    <xdr:to>
      <xdr:col>2</xdr:col>
      <xdr:colOff>2306100</xdr:colOff>
      <xdr:row>14</xdr:row>
      <xdr:rowOff>1865879</xdr:rowOff>
    </xdr:to>
    <xdr:pic>
      <xdr:nvPicPr>
        <xdr:cNvPr id="922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695575" y="12020549"/>
          <a:ext cx="2268000" cy="18087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66675</xdr:colOff>
      <xdr:row>16</xdr:row>
      <xdr:rowOff>82296</xdr:rowOff>
    </xdr:from>
    <xdr:to>
      <xdr:col>2</xdr:col>
      <xdr:colOff>2295525</xdr:colOff>
      <xdr:row>16</xdr:row>
      <xdr:rowOff>1776222</xdr:rowOff>
    </xdr:to>
    <xdr:pic>
      <xdr:nvPicPr>
        <xdr:cNvPr id="92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724150" y="14512671"/>
          <a:ext cx="2228850" cy="1693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104775</xdr:rowOff>
    </xdr:from>
    <xdr:to>
      <xdr:col>3</xdr:col>
      <xdr:colOff>47625</xdr:colOff>
      <xdr:row>1</xdr:row>
      <xdr:rowOff>9525</xdr:rowOff>
    </xdr:to>
    <xdr:grpSp>
      <xdr:nvGrpSpPr>
        <xdr:cNvPr id="2" name="Группа 40"/>
        <xdr:cNvGrpSpPr>
          <a:grpSpLocks/>
        </xdr:cNvGrpSpPr>
      </xdr:nvGrpSpPr>
      <xdr:grpSpPr bwMode="auto">
        <a:xfrm>
          <a:off x="2209800" y="104775"/>
          <a:ext cx="1981200" cy="876300"/>
          <a:chOff x="1508543" y="47625"/>
          <a:chExt cx="3477701" cy="1569295"/>
        </a:xfrm>
      </xdr:grpSpPr>
      <xdr:pic>
        <xdr:nvPicPr>
          <xdr:cNvPr id="3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152400</xdr:colOff>
      <xdr:row>4</xdr:row>
      <xdr:rowOff>104775</xdr:rowOff>
    </xdr:from>
    <xdr:to>
      <xdr:col>2</xdr:col>
      <xdr:colOff>714375</xdr:colOff>
      <xdr:row>4</xdr:row>
      <xdr:rowOff>1352550</xdr:rowOff>
    </xdr:to>
    <xdr:pic>
      <xdr:nvPicPr>
        <xdr:cNvPr id="5" name="Рисунок 5" descr="KYU0008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00275" y="4800600"/>
          <a:ext cx="5619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295275</xdr:colOff>
      <xdr:row>9</xdr:row>
      <xdr:rowOff>238125</xdr:rowOff>
    </xdr:from>
    <xdr:to>
      <xdr:col>2</xdr:col>
      <xdr:colOff>1885950</xdr:colOff>
      <xdr:row>9</xdr:row>
      <xdr:rowOff>904875</xdr:rowOff>
    </xdr:to>
    <xdr:pic>
      <xdr:nvPicPr>
        <xdr:cNvPr id="6" name="Рисунок 8" descr="KYU_40005 copy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10944225"/>
          <a:ext cx="15906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</xdr:row>
      <xdr:rowOff>9525</xdr:rowOff>
    </xdr:from>
    <xdr:to>
      <xdr:col>3</xdr:col>
      <xdr:colOff>895350</xdr:colOff>
      <xdr:row>2</xdr:row>
      <xdr:rowOff>198926</xdr:rowOff>
    </xdr:to>
    <xdr:pic>
      <xdr:nvPicPr>
        <xdr:cNvPr id="15" name="Рисунок 28" descr="END_KYU2 copy.jpg"/>
        <xdr:cNvPicPr>
          <a:picLocks noChangeAspect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 bwMode="auto">
        <a:xfrm>
          <a:off x="1466850" y="981075"/>
          <a:ext cx="5000625" cy="3123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628651</xdr:colOff>
      <xdr:row>5</xdr:row>
      <xdr:rowOff>70507</xdr:rowOff>
    </xdr:from>
    <xdr:to>
      <xdr:col>2</xdr:col>
      <xdr:colOff>1475728</xdr:colOff>
      <xdr:row>5</xdr:row>
      <xdr:rowOff>914400</xdr:rowOff>
    </xdr:to>
    <xdr:pic>
      <xdr:nvPicPr>
        <xdr:cNvPr id="19" name="Picture 188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31625" t="27444" r="35125" b="13667"/>
        <a:stretch>
          <a:fillRect/>
        </a:stretch>
      </xdr:blipFill>
      <xdr:spPr bwMode="auto">
        <a:xfrm>
          <a:off x="3352801" y="6776107"/>
          <a:ext cx="847077" cy="8438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533400</xdr:colOff>
      <xdr:row>8</xdr:row>
      <xdr:rowOff>95249</xdr:rowOff>
    </xdr:from>
    <xdr:to>
      <xdr:col>2</xdr:col>
      <xdr:colOff>1628774</xdr:colOff>
      <xdr:row>8</xdr:row>
      <xdr:rowOff>725680</xdr:rowOff>
    </xdr:to>
    <xdr:pic>
      <xdr:nvPicPr>
        <xdr:cNvPr id="27" name="Рисунок 26" descr="KY18D 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3257550" y="9953624"/>
          <a:ext cx="1095374" cy="630431"/>
        </a:xfrm>
        <a:prstGeom prst="rect">
          <a:avLst/>
        </a:prstGeom>
      </xdr:spPr>
    </xdr:pic>
    <xdr:clientData/>
  </xdr:twoCellAnchor>
  <xdr:twoCellAnchor editAs="oneCell">
    <xdr:from>
      <xdr:col>2</xdr:col>
      <xdr:colOff>558412</xdr:colOff>
      <xdr:row>7</xdr:row>
      <xdr:rowOff>84803</xdr:rowOff>
    </xdr:from>
    <xdr:to>
      <xdr:col>2</xdr:col>
      <xdr:colOff>1609725</xdr:colOff>
      <xdr:row>7</xdr:row>
      <xdr:rowOff>892557</xdr:rowOff>
    </xdr:to>
    <xdr:pic>
      <xdr:nvPicPr>
        <xdr:cNvPr id="28" name="Рисунок 27" descr="KY13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3282562" y="8943053"/>
          <a:ext cx="1051313" cy="80775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6</xdr:row>
      <xdr:rowOff>108433</xdr:rowOff>
    </xdr:from>
    <xdr:to>
      <xdr:col>2</xdr:col>
      <xdr:colOff>1360155</xdr:colOff>
      <xdr:row>6</xdr:row>
      <xdr:rowOff>1066800</xdr:rowOff>
    </xdr:to>
    <xdr:pic>
      <xdr:nvPicPr>
        <xdr:cNvPr id="3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8000" t="20178" r="17778" b="10682"/>
        <a:stretch>
          <a:fillRect/>
        </a:stretch>
      </xdr:blipFill>
      <xdr:spPr bwMode="auto">
        <a:xfrm>
          <a:off x="2895601" y="7823683"/>
          <a:ext cx="1188704" cy="9583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1514475</xdr:colOff>
      <xdr:row>2</xdr:row>
      <xdr:rowOff>419100</xdr:rowOff>
    </xdr:from>
    <xdr:to>
      <xdr:col>4</xdr:col>
      <xdr:colOff>304800</xdr:colOff>
      <xdr:row>3</xdr:row>
      <xdr:rowOff>0</xdr:rowOff>
    </xdr:to>
    <xdr:pic>
      <xdr:nvPicPr>
        <xdr:cNvPr id="2" name="Picture 52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4438650"/>
          <a:ext cx="36576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190501</xdr:colOff>
      <xdr:row>4</xdr:row>
      <xdr:rowOff>133350</xdr:rowOff>
    </xdr:from>
    <xdr:to>
      <xdr:col>2</xdr:col>
      <xdr:colOff>1085851</xdr:colOff>
      <xdr:row>4</xdr:row>
      <xdr:rowOff>870231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1" y="5410200"/>
          <a:ext cx="895350" cy="73688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457200</xdr:colOff>
      <xdr:row>7</xdr:row>
      <xdr:rowOff>38100</xdr:rowOff>
    </xdr:from>
    <xdr:to>
      <xdr:col>2</xdr:col>
      <xdr:colOff>1059843</xdr:colOff>
      <xdr:row>7</xdr:row>
      <xdr:rowOff>1057275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8934450"/>
          <a:ext cx="602643" cy="10191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409575</xdr:colOff>
      <xdr:row>5</xdr:row>
      <xdr:rowOff>142875</xdr:rowOff>
    </xdr:from>
    <xdr:to>
      <xdr:col>2</xdr:col>
      <xdr:colOff>1038225</xdr:colOff>
      <xdr:row>5</xdr:row>
      <xdr:rowOff>634052</xdr:rowOff>
    </xdr:to>
    <xdr:pic>
      <xdr:nvPicPr>
        <xdr:cNvPr id="5" name="Picture 503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33775" y="7172325"/>
          <a:ext cx="628650" cy="49117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2076450</xdr:colOff>
      <xdr:row>0</xdr:row>
      <xdr:rowOff>104775</xdr:rowOff>
    </xdr:from>
    <xdr:to>
      <xdr:col>2</xdr:col>
      <xdr:colOff>1285875</xdr:colOff>
      <xdr:row>0</xdr:row>
      <xdr:rowOff>885825</xdr:rowOff>
    </xdr:to>
    <xdr:grpSp>
      <xdr:nvGrpSpPr>
        <xdr:cNvPr id="6" name="Группа 48">
          <a:hlinkClick xmlns:r="http://schemas.openxmlformats.org/officeDocument/2006/relationships" r:id="rId5"/>
        </xdr:cNvPr>
        <xdr:cNvGrpSpPr>
          <a:grpSpLocks/>
        </xdr:cNvGrpSpPr>
      </xdr:nvGrpSpPr>
      <xdr:grpSpPr bwMode="auto">
        <a:xfrm>
          <a:off x="2076450" y="104775"/>
          <a:ext cx="1685925" cy="781050"/>
          <a:chOff x="1508543" y="47625"/>
          <a:chExt cx="3477701" cy="1569295"/>
        </a:xfrm>
      </xdr:grpSpPr>
      <xdr:pic>
        <xdr:nvPicPr>
          <xdr:cNvPr id="7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8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123825</xdr:colOff>
      <xdr:row>6</xdr:row>
      <xdr:rowOff>100170</xdr:rowOff>
    </xdr:from>
    <xdr:to>
      <xdr:col>2</xdr:col>
      <xdr:colOff>1367833</xdr:colOff>
      <xdr:row>6</xdr:row>
      <xdr:rowOff>676275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5418" t="29787" r="5869" b="14893"/>
        <a:stretch>
          <a:fillRect/>
        </a:stretch>
      </xdr:blipFill>
      <xdr:spPr bwMode="auto">
        <a:xfrm>
          <a:off x="3248025" y="7872570"/>
          <a:ext cx="1244008" cy="57610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219075</xdr:colOff>
      <xdr:row>8</xdr:row>
      <xdr:rowOff>139887</xdr:rowOff>
    </xdr:from>
    <xdr:to>
      <xdr:col>2</xdr:col>
      <xdr:colOff>1295400</xdr:colOff>
      <xdr:row>8</xdr:row>
      <xdr:rowOff>731433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7449" t="23100" r="8352" b="14590"/>
        <a:stretch>
          <a:fillRect/>
        </a:stretch>
      </xdr:blipFill>
      <xdr:spPr bwMode="auto">
        <a:xfrm>
          <a:off x="3343275" y="10769787"/>
          <a:ext cx="1076325" cy="59154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1</xdr:row>
      <xdr:rowOff>85725</xdr:rowOff>
    </xdr:from>
    <xdr:to>
      <xdr:col>4</xdr:col>
      <xdr:colOff>342900</xdr:colOff>
      <xdr:row>1</xdr:row>
      <xdr:rowOff>2965725</xdr:rowOff>
    </xdr:to>
    <xdr:pic>
      <xdr:nvPicPr>
        <xdr:cNvPr id="12" name="Picture 1"/>
        <xdr:cNvPicPr>
          <a:picLocks noChangeArrowheads="1"/>
        </xdr:cNvPicPr>
      </xdr:nvPicPr>
      <xdr:blipFill>
        <a:blip xmlns:r="http://schemas.openxmlformats.org/officeDocument/2006/relationships" r:embed="rId10" cstate="screen"/>
        <a:srcRect r="2086"/>
        <a:stretch>
          <a:fillRect/>
        </a:stretch>
      </xdr:blipFill>
      <xdr:spPr bwMode="auto">
        <a:xfrm>
          <a:off x="676275" y="1114425"/>
          <a:ext cx="5181600" cy="288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1714500</xdr:colOff>
      <xdr:row>0</xdr:row>
      <xdr:rowOff>57150</xdr:rowOff>
    </xdr:from>
    <xdr:to>
      <xdr:col>2</xdr:col>
      <xdr:colOff>1562100</xdr:colOff>
      <xdr:row>0</xdr:row>
      <xdr:rowOff>838200</xdr:rowOff>
    </xdr:to>
    <xdr:grpSp>
      <xdr:nvGrpSpPr>
        <xdr:cNvPr id="2" name="Группа 48"/>
        <xdr:cNvGrpSpPr>
          <a:grpSpLocks/>
        </xdr:cNvGrpSpPr>
      </xdr:nvGrpSpPr>
      <xdr:grpSpPr bwMode="auto">
        <a:xfrm>
          <a:off x="1714500" y="57150"/>
          <a:ext cx="1809750" cy="781050"/>
          <a:chOff x="1508543" y="47625"/>
          <a:chExt cx="3477701" cy="1569295"/>
        </a:xfrm>
      </xdr:grpSpPr>
      <xdr:pic>
        <xdr:nvPicPr>
          <xdr:cNvPr id="3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1</xdr:col>
      <xdr:colOff>19051</xdr:colOff>
      <xdr:row>1</xdr:row>
      <xdr:rowOff>19050</xdr:rowOff>
    </xdr:from>
    <xdr:to>
      <xdr:col>4</xdr:col>
      <xdr:colOff>723901</xdr:colOff>
      <xdr:row>1</xdr:row>
      <xdr:rowOff>3137023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19051" y="914400"/>
          <a:ext cx="5581650" cy="31179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476250</xdr:colOff>
      <xdr:row>4</xdr:row>
      <xdr:rowOff>123825</xdr:rowOff>
    </xdr:from>
    <xdr:to>
      <xdr:col>2</xdr:col>
      <xdr:colOff>1704975</xdr:colOff>
      <xdr:row>4</xdr:row>
      <xdr:rowOff>742950</xdr:rowOff>
    </xdr:to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9955" t="25658" r="8296" b="19193"/>
        <a:stretch>
          <a:fillRect/>
        </a:stretch>
      </xdr:blipFill>
      <xdr:spPr bwMode="auto">
        <a:xfrm>
          <a:off x="2971800" y="5057775"/>
          <a:ext cx="12287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666750</xdr:colOff>
      <xdr:row>5</xdr:row>
      <xdr:rowOff>180975</xdr:rowOff>
    </xdr:from>
    <xdr:to>
      <xdr:col>2</xdr:col>
      <xdr:colOff>1524000</xdr:colOff>
      <xdr:row>5</xdr:row>
      <xdr:rowOff>809625</xdr:rowOff>
    </xdr:to>
    <xdr:pic>
      <xdr:nvPicPr>
        <xdr:cNvPr id="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22536" t="24109" r="12363" b="8386"/>
        <a:stretch>
          <a:fillRect/>
        </a:stretch>
      </xdr:blipFill>
      <xdr:spPr bwMode="auto">
        <a:xfrm>
          <a:off x="3162300" y="8296275"/>
          <a:ext cx="8572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695325</xdr:colOff>
      <xdr:row>6</xdr:row>
      <xdr:rowOff>152400</xdr:rowOff>
    </xdr:from>
    <xdr:to>
      <xdr:col>2</xdr:col>
      <xdr:colOff>1381125</xdr:colOff>
      <xdr:row>6</xdr:row>
      <xdr:rowOff>628650</xdr:rowOff>
    </xdr:to>
    <xdr:pic>
      <xdr:nvPicPr>
        <xdr:cNvPr id="1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8005" t="23856" r="21654" b="7516"/>
        <a:stretch>
          <a:fillRect/>
        </a:stretch>
      </xdr:blipFill>
      <xdr:spPr bwMode="auto">
        <a:xfrm>
          <a:off x="3190875" y="9163050"/>
          <a:ext cx="6858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640197</xdr:colOff>
      <xdr:row>7</xdr:row>
      <xdr:rowOff>105046</xdr:rowOff>
    </xdr:from>
    <xdr:to>
      <xdr:col>2</xdr:col>
      <xdr:colOff>1601636</xdr:colOff>
      <xdr:row>7</xdr:row>
      <xdr:rowOff>904875</xdr:rowOff>
    </xdr:to>
    <xdr:pic>
      <xdr:nvPicPr>
        <xdr:cNvPr id="11" name="Рисунок 10" descr="PA-8868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3211947" y="7686946"/>
          <a:ext cx="961439" cy="7998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57150</xdr:rowOff>
    </xdr:from>
    <xdr:to>
      <xdr:col>1</xdr:col>
      <xdr:colOff>1238250</xdr:colOff>
      <xdr:row>0</xdr:row>
      <xdr:rowOff>933450</xdr:rowOff>
    </xdr:to>
    <xdr:grpSp>
      <xdr:nvGrpSpPr>
        <xdr:cNvPr id="2" name="Группа 40"/>
        <xdr:cNvGrpSpPr>
          <a:grpSpLocks/>
        </xdr:cNvGrpSpPr>
      </xdr:nvGrpSpPr>
      <xdr:grpSpPr bwMode="auto">
        <a:xfrm>
          <a:off x="1009650" y="57150"/>
          <a:ext cx="1238250" cy="876300"/>
          <a:chOff x="1508543" y="47625"/>
          <a:chExt cx="3477701" cy="1569295"/>
        </a:xfrm>
      </xdr:grpSpPr>
      <xdr:pic>
        <xdr:nvPicPr>
          <xdr:cNvPr id="3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523875</xdr:colOff>
      <xdr:row>4</xdr:row>
      <xdr:rowOff>66675</xdr:rowOff>
    </xdr:from>
    <xdr:to>
      <xdr:col>2</xdr:col>
      <xdr:colOff>1828800</xdr:colOff>
      <xdr:row>4</xdr:row>
      <xdr:rowOff>1381125</xdr:rowOff>
    </xdr:to>
    <xdr:pic>
      <xdr:nvPicPr>
        <xdr:cNvPr id="8" name="Picture 29" descr="https://algol-pk.ru/wa-data/public/shop/products/19/17/1719/images/5704/5704.97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3105150" y="10029825"/>
          <a:ext cx="13049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571500</xdr:colOff>
      <xdr:row>5</xdr:row>
      <xdr:rowOff>85725</xdr:rowOff>
    </xdr:from>
    <xdr:to>
      <xdr:col>2</xdr:col>
      <xdr:colOff>1581150</xdr:colOff>
      <xdr:row>5</xdr:row>
      <xdr:rowOff>1133475</xdr:rowOff>
    </xdr:to>
    <xdr:pic>
      <xdr:nvPicPr>
        <xdr:cNvPr id="9" name="Picture 31" descr="https://algol-pk.ru/wa-data/public/shop/products/29/17/1729/images/5756/5756.97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 bwMode="auto">
        <a:xfrm>
          <a:off x="3295650" y="7743825"/>
          <a:ext cx="10096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485775</xdr:colOff>
      <xdr:row>9</xdr:row>
      <xdr:rowOff>47625</xdr:rowOff>
    </xdr:from>
    <xdr:to>
      <xdr:col>2</xdr:col>
      <xdr:colOff>1666875</xdr:colOff>
      <xdr:row>9</xdr:row>
      <xdr:rowOff>1152525</xdr:rowOff>
    </xdr:to>
    <xdr:pic>
      <xdr:nvPicPr>
        <xdr:cNvPr id="10" name="Picture 33" descr="https://algol-pk.ru/wa-data/public/shop/products/35/17/1735/images/5773/5773.97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 bwMode="auto">
        <a:xfrm>
          <a:off x="3067050" y="12744450"/>
          <a:ext cx="11811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38100</xdr:rowOff>
    </xdr:from>
    <xdr:to>
      <xdr:col>3</xdr:col>
      <xdr:colOff>76200</xdr:colOff>
      <xdr:row>2</xdr:row>
      <xdr:rowOff>561975</xdr:rowOff>
    </xdr:to>
    <xdr:pic>
      <xdr:nvPicPr>
        <xdr:cNvPr id="12" name="Picture 74" descr="https://algol-pk.ru/wa-data/public/shop/products/58/17/1758/images/5877/5877.970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 bwMode="auto">
        <a:xfrm>
          <a:off x="0" y="1009650"/>
          <a:ext cx="5229225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447675</xdr:colOff>
      <xdr:row>6</xdr:row>
      <xdr:rowOff>180976</xdr:rowOff>
    </xdr:from>
    <xdr:to>
      <xdr:col>2</xdr:col>
      <xdr:colOff>1607712</xdr:colOff>
      <xdr:row>6</xdr:row>
      <xdr:rowOff>1135665</xdr:rowOff>
    </xdr:to>
    <xdr:pic>
      <xdr:nvPicPr>
        <xdr:cNvPr id="16" name="Рисунок 15" descr="IN-PAB1S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3171825" y="7543801"/>
          <a:ext cx="1160037" cy="954689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7</xdr:row>
      <xdr:rowOff>122798</xdr:rowOff>
    </xdr:from>
    <xdr:to>
      <xdr:col>2</xdr:col>
      <xdr:colOff>1800226</xdr:colOff>
      <xdr:row>7</xdr:row>
      <xdr:rowOff>1133475</xdr:rowOff>
    </xdr:to>
    <xdr:pic>
      <xdr:nvPicPr>
        <xdr:cNvPr id="18" name="Рисунок 17" descr="IN-PAB2R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3019426" y="10019273"/>
          <a:ext cx="1504950" cy="1010677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314326</xdr:colOff>
      <xdr:row>8</xdr:row>
      <xdr:rowOff>114300</xdr:rowOff>
    </xdr:from>
    <xdr:to>
      <xdr:col>2</xdr:col>
      <xdr:colOff>1837406</xdr:colOff>
      <xdr:row>8</xdr:row>
      <xdr:rowOff>1133475</xdr:rowOff>
    </xdr:to>
    <xdr:pic>
      <xdr:nvPicPr>
        <xdr:cNvPr id="20" name="Рисунок 19" descr="IN-PAB2S.jpg"/>
        <xdr:cNvPicPr>
          <a:picLocks noChangeAspect="1"/>
        </xdr:cNvPicPr>
      </xdr:nvPicPr>
      <xdr:blipFill>
        <a:blip xmlns:r="http://schemas.openxmlformats.org/officeDocument/2006/relationships" r:embed="rId9" cstate="screen"/>
        <a:srcRect/>
        <a:stretch>
          <a:fillRect/>
        </a:stretch>
      </xdr:blipFill>
      <xdr:spPr>
        <a:xfrm>
          <a:off x="3038476" y="11277600"/>
          <a:ext cx="152308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10</xdr:row>
      <xdr:rowOff>132412</xdr:rowOff>
    </xdr:from>
    <xdr:to>
      <xdr:col>2</xdr:col>
      <xdr:colOff>1457325</xdr:colOff>
      <xdr:row>10</xdr:row>
      <xdr:rowOff>1176727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27561" t="10280" r="29745" b="7477"/>
        <a:stretch>
          <a:fillRect/>
        </a:stretch>
      </xdr:blipFill>
      <xdr:spPr bwMode="auto">
        <a:xfrm>
          <a:off x="3790950" y="12657787"/>
          <a:ext cx="723900" cy="10443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1333499</xdr:colOff>
      <xdr:row>0</xdr:row>
      <xdr:rowOff>57150</xdr:rowOff>
    </xdr:from>
    <xdr:to>
      <xdr:col>2</xdr:col>
      <xdr:colOff>1819275</xdr:colOff>
      <xdr:row>0</xdr:row>
      <xdr:rowOff>933450</xdr:rowOff>
    </xdr:to>
    <xdr:grpSp>
      <xdr:nvGrpSpPr>
        <xdr:cNvPr id="2" name="Группа 40"/>
        <xdr:cNvGrpSpPr>
          <a:grpSpLocks/>
        </xdr:cNvGrpSpPr>
      </xdr:nvGrpSpPr>
      <xdr:grpSpPr bwMode="auto">
        <a:xfrm>
          <a:off x="1333499" y="57150"/>
          <a:ext cx="2076451" cy="876300"/>
          <a:chOff x="1508543" y="47625"/>
          <a:chExt cx="3477701" cy="1569295"/>
        </a:xfrm>
      </xdr:grpSpPr>
      <xdr:pic>
        <xdr:nvPicPr>
          <xdr:cNvPr id="3" name="Рисунок 41" descr="logo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89380" y="47625"/>
            <a:ext cx="904875" cy="9180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590550</xdr:colOff>
      <xdr:row>1</xdr:row>
      <xdr:rowOff>0</xdr:rowOff>
    </xdr:from>
    <xdr:to>
      <xdr:col>4</xdr:col>
      <xdr:colOff>514350</xdr:colOff>
      <xdr:row>2</xdr:row>
      <xdr:rowOff>298725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 l="4389" t="22524" r="11912"/>
        <a:stretch>
          <a:fillRect/>
        </a:stretch>
      </xdr:blipFill>
      <xdr:spPr bwMode="auto">
        <a:xfrm>
          <a:off x="590550" y="971550"/>
          <a:ext cx="5086350" cy="301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342899</xdr:colOff>
      <xdr:row>6</xdr:row>
      <xdr:rowOff>93868</xdr:rowOff>
    </xdr:from>
    <xdr:to>
      <xdr:col>2</xdr:col>
      <xdr:colOff>1935420</xdr:colOff>
      <xdr:row>6</xdr:row>
      <xdr:rowOff>1933575</xdr:rowOff>
    </xdr:to>
    <xdr:pic>
      <xdr:nvPicPr>
        <xdr:cNvPr id="8" name="Рисунок 7" descr="IN-2221(2G+2W) (Т).jpg"/>
        <xdr:cNvPicPr>
          <a:picLocks noChangeAspect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>
        <a:xfrm>
          <a:off x="2590799" y="8818768"/>
          <a:ext cx="1592521" cy="1839707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5</xdr:row>
      <xdr:rowOff>38099</xdr:rowOff>
    </xdr:from>
    <xdr:to>
      <xdr:col>2</xdr:col>
      <xdr:colOff>1771586</xdr:colOff>
      <xdr:row>5</xdr:row>
      <xdr:rowOff>1914524</xdr:rowOff>
    </xdr:to>
    <xdr:pic>
      <xdr:nvPicPr>
        <xdr:cNvPr id="9" name="Рисунок 8" descr="IN-1321U 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9545" t="7056" r="30767" b="5338"/>
        <a:stretch>
          <a:fillRect/>
        </a:stretch>
      </xdr:blipFill>
      <xdr:spPr>
        <a:xfrm>
          <a:off x="2886075" y="6772274"/>
          <a:ext cx="1133411" cy="1876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7</xdr:row>
      <xdr:rowOff>114299</xdr:rowOff>
    </xdr:from>
    <xdr:to>
      <xdr:col>2</xdr:col>
      <xdr:colOff>2114550</xdr:colOff>
      <xdr:row>7</xdr:row>
      <xdr:rowOff>1848796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077" b="5525"/>
        <a:stretch>
          <a:fillRect/>
        </a:stretch>
      </xdr:blipFill>
      <xdr:spPr bwMode="auto">
        <a:xfrm>
          <a:off x="3467100" y="9201149"/>
          <a:ext cx="1962150" cy="1734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</xdr:colOff>
      <xdr:row>4</xdr:row>
      <xdr:rowOff>61523</xdr:rowOff>
    </xdr:from>
    <xdr:to>
      <xdr:col>3</xdr:col>
      <xdr:colOff>810755</xdr:colOff>
      <xdr:row>7</xdr:row>
      <xdr:rowOff>167723</xdr:rowOff>
    </xdr:to>
    <xdr:pic>
      <xdr:nvPicPr>
        <xdr:cNvPr id="3" name="图片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0712" y="5262173"/>
          <a:ext cx="810743" cy="79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61908</xdr:colOff>
      <xdr:row>4</xdr:row>
      <xdr:rowOff>64452</xdr:rowOff>
    </xdr:from>
    <xdr:to>
      <xdr:col>2</xdr:col>
      <xdr:colOff>209362</xdr:colOff>
      <xdr:row>7</xdr:row>
      <xdr:rowOff>170652</xdr:rowOff>
    </xdr:to>
    <xdr:pic>
      <xdr:nvPicPr>
        <xdr:cNvPr id="4" name="图片 1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08" y="5265102"/>
          <a:ext cx="833254" cy="79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419100</xdr:colOff>
      <xdr:row>5</xdr:row>
      <xdr:rowOff>85725</xdr:rowOff>
    </xdr:from>
    <xdr:to>
      <xdr:col>6</xdr:col>
      <xdr:colOff>520492</xdr:colOff>
      <xdr:row>7</xdr:row>
      <xdr:rowOff>311523</xdr:rowOff>
    </xdr:to>
    <xdr:pic>
      <xdr:nvPicPr>
        <xdr:cNvPr id="5" name="图片 20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77000" y="5953125"/>
          <a:ext cx="1091992" cy="68299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152399</xdr:colOff>
      <xdr:row>5</xdr:row>
      <xdr:rowOff>88972</xdr:rowOff>
    </xdr:from>
    <xdr:to>
      <xdr:col>5</xdr:col>
      <xdr:colOff>320285</xdr:colOff>
      <xdr:row>8</xdr:row>
      <xdr:rowOff>109447</xdr:rowOff>
    </xdr:to>
    <xdr:pic>
      <xdr:nvPicPr>
        <xdr:cNvPr id="6" name="图片 1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114799" y="5956372"/>
          <a:ext cx="2263386" cy="79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2</xdr:row>
      <xdr:rowOff>9525</xdr:rowOff>
    </xdr:from>
    <xdr:to>
      <xdr:col>5</xdr:col>
      <xdr:colOff>9525</xdr:colOff>
      <xdr:row>2</xdr:row>
      <xdr:rowOff>3170238</xdr:rowOff>
    </xdr:to>
    <xdr:pic>
      <xdr:nvPicPr>
        <xdr:cNvPr id="7" name="Рисунок 6" descr="Bentley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5707" t="13653" r="8297"/>
        <a:stretch>
          <a:fillRect/>
        </a:stretch>
      </xdr:blipFill>
      <xdr:spPr>
        <a:xfrm>
          <a:off x="38100" y="1247775"/>
          <a:ext cx="5400675" cy="3160713"/>
        </a:xfrm>
        <a:prstGeom prst="rect">
          <a:avLst/>
        </a:prstGeom>
      </xdr:spPr>
    </xdr:pic>
    <xdr:clientData/>
  </xdr:twoCellAnchor>
  <xdr:twoCellAnchor>
    <xdr:from>
      <xdr:col>3</xdr:col>
      <xdr:colOff>904875</xdr:colOff>
      <xdr:row>0</xdr:row>
      <xdr:rowOff>47624</xdr:rowOff>
    </xdr:from>
    <xdr:to>
      <xdr:col>4</xdr:col>
      <xdr:colOff>1895475</xdr:colOff>
      <xdr:row>1</xdr:row>
      <xdr:rowOff>476250</xdr:rowOff>
    </xdr:to>
    <xdr:grpSp>
      <xdr:nvGrpSpPr>
        <xdr:cNvPr id="8" name="Группа 48"/>
        <xdr:cNvGrpSpPr>
          <a:grpSpLocks/>
        </xdr:cNvGrpSpPr>
      </xdr:nvGrpSpPr>
      <xdr:grpSpPr bwMode="auto">
        <a:xfrm>
          <a:off x="2695575" y="47624"/>
          <a:ext cx="2533650" cy="1171576"/>
          <a:chOff x="1508543" y="47625"/>
          <a:chExt cx="3477701" cy="1569295"/>
        </a:xfrm>
      </xdr:grpSpPr>
      <xdr:pic>
        <xdr:nvPicPr>
          <xdr:cNvPr id="9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95250</xdr:rowOff>
    </xdr:to>
    <xdr:sp macro="" textlink="">
      <xdr:nvSpPr>
        <xdr:cNvPr id="12" name="AutoShape 1" descr="https://1.downloader.disk.yandex.ru/preview/ac1ce2f424e3d37ee1d74bd8a56359dcf44d56bd586c66c8a1619b54fb57f903/inf/Xwc-_uCxNpI5oQLUw_akrQ0c1C5jCIjn5aTpXAoYtGnGL-K6utcZ3j9EDar6zmCfhjKbp81BdApipmMGb2HwxA%3D%3D?uid=428021195&amp;filename=69-0013_1.jpg&amp;disposition=inline&amp;hash=&amp;limit=0&amp;content_type=image%2Fjpeg&amp;owner_uid=428021195&amp;tknv=v2&amp;size=1582x788"/>
        <xdr:cNvSpPr>
          <a:spLocks noChangeAspect="1" noChangeArrowheads="1"/>
        </xdr:cNvSpPr>
      </xdr:nvSpPr>
      <xdr:spPr bwMode="auto">
        <a:xfrm>
          <a:off x="8324850" y="160115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133350</xdr:colOff>
      <xdr:row>11</xdr:row>
      <xdr:rowOff>257175</xdr:rowOff>
    </xdr:from>
    <xdr:to>
      <xdr:col>4</xdr:col>
      <xdr:colOff>2001635</xdr:colOff>
      <xdr:row>12</xdr:row>
      <xdr:rowOff>599440</xdr:rowOff>
    </xdr:to>
    <xdr:pic>
      <xdr:nvPicPr>
        <xdr:cNvPr id="14" name="图片 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919" t="22142" r="10457" b="14006"/>
        <a:stretch>
          <a:fillRect/>
        </a:stretch>
      </xdr:blipFill>
      <xdr:spPr>
        <a:xfrm>
          <a:off x="4095750" y="9220200"/>
          <a:ext cx="1868285" cy="1056640"/>
        </a:xfrm>
        <a:prstGeom prst="rect">
          <a:avLst/>
        </a:prstGeom>
      </xdr:spPr>
    </xdr:pic>
    <xdr:clientData/>
  </xdr:twoCellAnchor>
  <xdr:oneCellAnchor>
    <xdr:from>
      <xdr:col>4</xdr:col>
      <xdr:colOff>168275</xdr:colOff>
      <xdr:row>13</xdr:row>
      <xdr:rowOff>61913</xdr:rowOff>
    </xdr:from>
    <xdr:ext cx="1614170" cy="995362"/>
    <xdr:pic>
      <xdr:nvPicPr>
        <xdr:cNvPr id="15" name="图片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7624" t="16352" r="12057" b="15057"/>
        <a:stretch>
          <a:fillRect/>
        </a:stretch>
      </xdr:blipFill>
      <xdr:spPr>
        <a:xfrm>
          <a:off x="4130675" y="14854238"/>
          <a:ext cx="1614170" cy="995362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365263</xdr:colOff>
      <xdr:row>9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5485" t="23844" r="8439" b="17279"/>
        <a:stretch>
          <a:fillRect/>
        </a:stretch>
      </xdr:blipFill>
      <xdr:spPr bwMode="auto">
        <a:xfrm>
          <a:off x="6753225" y="11811000"/>
          <a:ext cx="365263" cy="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2438400</xdr:colOff>
      <xdr:row>0</xdr:row>
      <xdr:rowOff>133350</xdr:rowOff>
    </xdr:from>
    <xdr:to>
      <xdr:col>3</xdr:col>
      <xdr:colOff>1724025</xdr:colOff>
      <xdr:row>0</xdr:row>
      <xdr:rowOff>1028700</xdr:rowOff>
    </xdr:to>
    <xdr:grpSp>
      <xdr:nvGrpSpPr>
        <xdr:cNvPr id="3" name="Группа 48">
          <a:hlinkClick xmlns:r="http://schemas.openxmlformats.org/officeDocument/2006/relationships" r:id="rId2"/>
        </xdr:cNvPr>
        <xdr:cNvGrpSpPr>
          <a:grpSpLocks/>
        </xdr:cNvGrpSpPr>
      </xdr:nvGrpSpPr>
      <xdr:grpSpPr bwMode="auto">
        <a:xfrm>
          <a:off x="3124200" y="133350"/>
          <a:ext cx="2009775" cy="895350"/>
          <a:chOff x="1508543" y="47625"/>
          <a:chExt cx="3477701" cy="1569295"/>
        </a:xfrm>
      </xdr:grpSpPr>
      <xdr:pic>
        <xdr:nvPicPr>
          <xdr:cNvPr id="4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3</xdr:col>
      <xdr:colOff>685800</xdr:colOff>
      <xdr:row>8</xdr:row>
      <xdr:rowOff>143459</xdr:rowOff>
    </xdr:from>
    <xdr:to>
      <xdr:col>3</xdr:col>
      <xdr:colOff>1495425</xdr:colOff>
      <xdr:row>8</xdr:row>
      <xdr:rowOff>933450</xdr:rowOff>
    </xdr:to>
    <xdr:pic>
      <xdr:nvPicPr>
        <xdr:cNvPr id="6" name="Рисунок 5" descr="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0959" t="20049" r="22583" b="6917"/>
        <a:stretch>
          <a:fillRect/>
        </a:stretch>
      </xdr:blipFill>
      <xdr:spPr>
        <a:xfrm>
          <a:off x="4381500" y="10878134"/>
          <a:ext cx="809625" cy="789991"/>
        </a:xfrm>
        <a:prstGeom prst="rect">
          <a:avLst/>
        </a:prstGeom>
      </xdr:spPr>
    </xdr:pic>
    <xdr:clientData/>
  </xdr:twoCellAnchor>
  <xdr:twoCellAnchor editAs="oneCell">
    <xdr:from>
      <xdr:col>3</xdr:col>
      <xdr:colOff>332575</xdr:colOff>
      <xdr:row>9</xdr:row>
      <xdr:rowOff>95251</xdr:rowOff>
    </xdr:from>
    <xdr:to>
      <xdr:col>3</xdr:col>
      <xdr:colOff>904875</xdr:colOff>
      <xdr:row>9</xdr:row>
      <xdr:rowOff>1314451</xdr:rowOff>
    </xdr:to>
    <xdr:pic>
      <xdr:nvPicPr>
        <xdr:cNvPr id="7" name="Рисунок 6" descr="06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3536" t="12356" r="32270" b="5040"/>
        <a:stretch>
          <a:fillRect/>
        </a:stretch>
      </xdr:blipFill>
      <xdr:spPr>
        <a:xfrm>
          <a:off x="4028275" y="11906251"/>
          <a:ext cx="572300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10</xdr:row>
      <xdr:rowOff>76201</xdr:rowOff>
    </xdr:from>
    <xdr:to>
      <xdr:col>3</xdr:col>
      <xdr:colOff>1390650</xdr:colOff>
      <xdr:row>10</xdr:row>
      <xdr:rowOff>1247775</xdr:rowOff>
    </xdr:to>
    <xdr:pic>
      <xdr:nvPicPr>
        <xdr:cNvPr id="8" name="Рисунок 7" descr="07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0169" t="7773" r="32997" b="6451"/>
        <a:stretch>
          <a:fillRect/>
        </a:stretch>
      </xdr:blipFill>
      <xdr:spPr>
        <a:xfrm>
          <a:off x="4514850" y="13335001"/>
          <a:ext cx="571500" cy="1171574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552451</xdr:colOff>
      <xdr:row>5</xdr:row>
      <xdr:rowOff>165120</xdr:rowOff>
    </xdr:from>
    <xdr:to>
      <xdr:col>3</xdr:col>
      <xdr:colOff>1778877</xdr:colOff>
      <xdr:row>5</xdr:row>
      <xdr:rowOff>828676</xdr:rowOff>
    </xdr:to>
    <xdr:pic>
      <xdr:nvPicPr>
        <xdr:cNvPr id="10" name="Рисунок 9" descr="04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8920" t="18924" r="8920" b="11640"/>
        <a:stretch>
          <a:fillRect/>
        </a:stretch>
      </xdr:blipFill>
      <xdr:spPr>
        <a:xfrm>
          <a:off x="4248151" y="8223270"/>
          <a:ext cx="1226426" cy="663556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1219200</xdr:colOff>
      <xdr:row>9</xdr:row>
      <xdr:rowOff>171450</xdr:rowOff>
    </xdr:from>
    <xdr:to>
      <xdr:col>3</xdr:col>
      <xdr:colOff>2019300</xdr:colOff>
      <xdr:row>9</xdr:row>
      <xdr:rowOff>1280361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23423" r="25225"/>
        <a:stretch>
          <a:fillRect/>
        </a:stretch>
      </xdr:blipFill>
      <xdr:spPr bwMode="auto">
        <a:xfrm>
          <a:off x="4914900" y="11982450"/>
          <a:ext cx="800100" cy="110891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628650</xdr:colOff>
      <xdr:row>7</xdr:row>
      <xdr:rowOff>65033</xdr:rowOff>
    </xdr:from>
    <xdr:to>
      <xdr:col>3</xdr:col>
      <xdr:colOff>1714500</xdr:colOff>
      <xdr:row>7</xdr:row>
      <xdr:rowOff>758190</xdr:rowOff>
    </xdr:to>
    <xdr:pic>
      <xdr:nvPicPr>
        <xdr:cNvPr id="13" name="Рисунок 22" descr="1511_147-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19010" b="5451"/>
        <a:stretch>
          <a:fillRect/>
        </a:stretch>
      </xdr:blipFill>
      <xdr:spPr>
        <a:xfrm>
          <a:off x="4324350" y="9999608"/>
          <a:ext cx="1085850" cy="6931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152399</xdr:rowOff>
    </xdr:from>
    <xdr:to>
      <xdr:col>6</xdr:col>
      <xdr:colOff>1355</xdr:colOff>
      <xdr:row>12</xdr:row>
      <xdr:rowOff>127000</xdr:rowOff>
    </xdr:to>
    <xdr:pic>
      <xdr:nvPicPr>
        <xdr:cNvPr id="14" name="Рисунок 13" descr="05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38461" t="7756" r="39077" b="6570"/>
        <a:stretch>
          <a:fillRect/>
        </a:stretch>
      </xdr:blipFill>
      <xdr:spPr>
        <a:xfrm>
          <a:off x="6753225" y="17335499"/>
          <a:ext cx="1355" cy="157480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11</xdr:row>
      <xdr:rowOff>85727</xdr:rowOff>
    </xdr:from>
    <xdr:to>
      <xdr:col>3</xdr:col>
      <xdr:colOff>1352550</xdr:colOff>
      <xdr:row>11</xdr:row>
      <xdr:rowOff>1556227</xdr:rowOff>
    </xdr:to>
    <xdr:pic>
      <xdr:nvPicPr>
        <xdr:cNvPr id="15" name="Рисунок 14" descr="05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38461" t="7756" r="39077" b="6570"/>
        <a:stretch>
          <a:fillRect/>
        </a:stretch>
      </xdr:blipFill>
      <xdr:spPr>
        <a:xfrm>
          <a:off x="4505325" y="17268827"/>
          <a:ext cx="542925" cy="1470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22386</xdr:rowOff>
    </xdr:from>
    <xdr:to>
      <xdr:col>3</xdr:col>
      <xdr:colOff>1929675</xdr:colOff>
      <xdr:row>2</xdr:row>
      <xdr:rowOff>263961</xdr:rowOff>
    </xdr:to>
    <xdr:pic>
      <xdr:nvPicPr>
        <xdr:cNvPr id="16" name="Picture 2"/>
        <xdr:cNvPicPr>
          <a:picLocks noChangeArrowheads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 bwMode="auto">
        <a:xfrm>
          <a:off x="47625" y="1165386"/>
          <a:ext cx="5292000" cy="288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0</xdr:colOff>
      <xdr:row>12</xdr:row>
      <xdr:rowOff>152399</xdr:rowOff>
    </xdr:from>
    <xdr:to>
      <xdr:col>6</xdr:col>
      <xdr:colOff>1355</xdr:colOff>
      <xdr:row>14</xdr:row>
      <xdr:rowOff>88900</xdr:rowOff>
    </xdr:to>
    <xdr:pic>
      <xdr:nvPicPr>
        <xdr:cNvPr id="20" name="Рисунок 19" descr="05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38461" t="7756" r="39077" b="6570"/>
        <a:stretch>
          <a:fillRect/>
        </a:stretch>
      </xdr:blipFill>
      <xdr:spPr>
        <a:xfrm>
          <a:off x="6753225" y="18935699"/>
          <a:ext cx="1355" cy="1574801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419101</xdr:colOff>
      <xdr:row>12</xdr:row>
      <xdr:rowOff>118764</xdr:rowOff>
    </xdr:from>
    <xdr:to>
      <xdr:col>3</xdr:col>
      <xdr:colOff>1876425</xdr:colOff>
      <xdr:row>12</xdr:row>
      <xdr:rowOff>1070579</xdr:rowOff>
    </xdr:to>
    <xdr:pic>
      <xdr:nvPicPr>
        <xdr:cNvPr id="21" name="Рисунок 20" descr="FR136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14801" y="18902064"/>
          <a:ext cx="1457324" cy="95181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666751</xdr:colOff>
      <xdr:row>6</xdr:row>
      <xdr:rowOff>139065</xdr:rowOff>
    </xdr:from>
    <xdr:to>
      <xdr:col>3</xdr:col>
      <xdr:colOff>1752601</xdr:colOff>
      <xdr:row>6</xdr:row>
      <xdr:rowOff>740070</xdr:rowOff>
    </xdr:to>
    <xdr:pic>
      <xdr:nvPicPr>
        <xdr:cNvPr id="22" name="Рисунок 21" descr="FR13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8398" t="15849" r="7617" b="12979"/>
        <a:stretch>
          <a:fillRect/>
        </a:stretch>
      </xdr:blipFill>
      <xdr:spPr>
        <a:xfrm>
          <a:off x="4362451" y="9216390"/>
          <a:ext cx="1085850" cy="60100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92075</xdr:rowOff>
    </xdr:from>
    <xdr:to>
      <xdr:col>3</xdr:col>
      <xdr:colOff>352425</xdr:colOff>
      <xdr:row>0</xdr:row>
      <xdr:rowOff>876301</xdr:rowOff>
    </xdr:to>
    <xdr:grpSp>
      <xdr:nvGrpSpPr>
        <xdr:cNvPr id="2" name="Группа 48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2657475" y="92075"/>
          <a:ext cx="1676400" cy="784226"/>
          <a:chOff x="1508543" y="47625"/>
          <a:chExt cx="3477701" cy="1569295"/>
        </a:xfrm>
      </xdr:grpSpPr>
      <xdr:pic>
        <xdr:nvPicPr>
          <xdr:cNvPr id="3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158207</xdr:colOff>
      <xdr:row>5</xdr:row>
      <xdr:rowOff>190500</xdr:rowOff>
    </xdr:from>
    <xdr:to>
      <xdr:col>2</xdr:col>
      <xdr:colOff>1403807</xdr:colOff>
      <xdr:row>5</xdr:row>
      <xdr:rowOff>857250</xdr:rowOff>
    </xdr:to>
    <xdr:pic>
      <xdr:nvPicPr>
        <xdr:cNvPr id="5" name="Рисунок 61"/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 t="20588" b="10784"/>
        <a:stretch>
          <a:fillRect/>
        </a:stretch>
      </xdr:blipFill>
      <xdr:spPr bwMode="auto">
        <a:xfrm flipH="1">
          <a:off x="1377407" y="1714500"/>
          <a:ext cx="455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</xdr:row>
      <xdr:rowOff>307351</xdr:rowOff>
    </xdr:from>
    <xdr:to>
      <xdr:col>2</xdr:col>
      <xdr:colOff>1371600</xdr:colOff>
      <xdr:row>6</xdr:row>
      <xdr:rowOff>923925</xdr:rowOff>
    </xdr:to>
    <xdr:pic>
      <xdr:nvPicPr>
        <xdr:cNvPr id="7" name="Рисунок 6" descr="SJT302.jpg"/>
        <xdr:cNvPicPr>
          <a:picLocks noChangeAspect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>
        <a:xfrm>
          <a:off x="1400175" y="2288551"/>
          <a:ext cx="428625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7</xdr:row>
      <xdr:rowOff>163474</xdr:rowOff>
    </xdr:from>
    <xdr:to>
      <xdr:col>2</xdr:col>
      <xdr:colOff>1171756</xdr:colOff>
      <xdr:row>7</xdr:row>
      <xdr:rowOff>1047750</xdr:rowOff>
    </xdr:to>
    <xdr:pic>
      <xdr:nvPicPr>
        <xdr:cNvPr id="8" name="Рисунок 7" descr="SJT401.jpg"/>
        <xdr:cNvPicPr>
          <a:picLocks noChangeAspect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>
        <a:xfrm>
          <a:off x="1609725" y="2449474"/>
          <a:ext cx="219256" cy="27026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8</xdr:row>
      <xdr:rowOff>77365</xdr:rowOff>
    </xdr:from>
    <xdr:to>
      <xdr:col>2</xdr:col>
      <xdr:colOff>1152525</xdr:colOff>
      <xdr:row>8</xdr:row>
      <xdr:rowOff>1613483</xdr:rowOff>
    </xdr:to>
    <xdr:pic>
      <xdr:nvPicPr>
        <xdr:cNvPr id="9" name="Рисунок 8" descr="SJT402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4722" t="3241" r="34028" b="3472"/>
        <a:stretch>
          <a:fillRect/>
        </a:stretch>
      </xdr:blipFill>
      <xdr:spPr>
        <a:xfrm>
          <a:off x="1638300" y="2553865"/>
          <a:ext cx="190500" cy="116893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9</xdr:row>
      <xdr:rowOff>209550</xdr:rowOff>
    </xdr:from>
    <xdr:to>
      <xdr:col>2</xdr:col>
      <xdr:colOff>1233464</xdr:colOff>
      <xdr:row>9</xdr:row>
      <xdr:rowOff>1337257</xdr:rowOff>
    </xdr:to>
    <xdr:pic>
      <xdr:nvPicPr>
        <xdr:cNvPr id="10" name="Рисунок 9" descr="SJT402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34722" t="3241" r="34028" b="3472"/>
        <a:stretch>
          <a:fillRect/>
        </a:stretch>
      </xdr:blipFill>
      <xdr:spPr>
        <a:xfrm>
          <a:off x="1628775" y="2857500"/>
          <a:ext cx="204764" cy="3757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13</xdr:row>
      <xdr:rowOff>171789</xdr:rowOff>
    </xdr:from>
    <xdr:to>
      <xdr:col>2</xdr:col>
      <xdr:colOff>1276351</xdr:colOff>
      <xdr:row>13</xdr:row>
      <xdr:rowOff>714375</xdr:rowOff>
    </xdr:to>
    <xdr:pic>
      <xdr:nvPicPr>
        <xdr:cNvPr id="11" name="Рисунок 10" descr="SJT302.jpg"/>
        <xdr:cNvPicPr>
          <a:picLocks noChangeAspect="1"/>
        </xdr:cNvPicPr>
      </xdr:nvPicPr>
      <xdr:blipFill>
        <a:blip xmlns:r="http://schemas.openxmlformats.org/officeDocument/2006/relationships" r:embed="rId9" cstate="screen"/>
        <a:srcRect/>
        <a:stretch>
          <a:fillRect/>
        </a:stretch>
      </xdr:blipFill>
      <xdr:spPr>
        <a:xfrm>
          <a:off x="1447799" y="3600789"/>
          <a:ext cx="381002" cy="18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28574</xdr:rowOff>
    </xdr:from>
    <xdr:to>
      <xdr:col>6</xdr:col>
      <xdr:colOff>524113</xdr:colOff>
      <xdr:row>2</xdr:row>
      <xdr:rowOff>19049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/>
        <a:srcRect/>
        <a:stretch>
          <a:fillRect/>
        </a:stretch>
      </xdr:blipFill>
      <xdr:spPr bwMode="auto">
        <a:xfrm>
          <a:off x="0" y="1057274"/>
          <a:ext cx="6553438" cy="3590925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61448</xdr:colOff>
      <xdr:row>4</xdr:row>
      <xdr:rowOff>47625</xdr:rowOff>
    </xdr:from>
    <xdr:to>
      <xdr:col>1</xdr:col>
      <xdr:colOff>514748</xdr:colOff>
      <xdr:row>6</xdr:row>
      <xdr:rowOff>310425</xdr:rowOff>
    </xdr:to>
    <xdr:pic>
      <xdr:nvPicPr>
        <xdr:cNvPr id="2" name="图片 4"/>
        <xdr:cNvPicPr>
          <a:picLocks/>
        </xdr:cNvPicPr>
      </xdr:nvPicPr>
      <xdr:blipFill>
        <a:blip xmlns:r="http://schemas.openxmlformats.org/officeDocument/2006/relationships" r:embed="rId1" cstate="screen">
          <a:lum bright="10000"/>
        </a:blip>
        <a:srcRect/>
        <a:stretch>
          <a:fillRect/>
        </a:stretch>
      </xdr:blipFill>
      <xdr:spPr>
        <a:xfrm>
          <a:off x="61448" y="4295775"/>
          <a:ext cx="720000" cy="72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11637</xdr:colOff>
      <xdr:row>4</xdr:row>
      <xdr:rowOff>9526</xdr:rowOff>
    </xdr:from>
    <xdr:to>
      <xdr:col>4</xdr:col>
      <xdr:colOff>731637</xdr:colOff>
      <xdr:row>6</xdr:row>
      <xdr:rowOff>272326</xdr:rowOff>
    </xdr:to>
    <xdr:pic>
      <xdr:nvPicPr>
        <xdr:cNvPr id="3" name="图片 9" descr="b74c31d75003871559c08f46d3140df"/>
        <xdr:cNvPicPr>
          <a:picLocks/>
        </xdr:cNvPicPr>
      </xdr:nvPicPr>
      <xdr:blipFill>
        <a:blip xmlns:r="http://schemas.openxmlformats.org/officeDocument/2006/relationships" r:embed="rId2" cstate="print"/>
        <a:srcRect b="17625"/>
        <a:stretch>
          <a:fillRect/>
        </a:stretch>
      </xdr:blipFill>
      <xdr:spPr>
        <a:xfrm>
          <a:off x="2745312" y="4257676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4</xdr:row>
      <xdr:rowOff>57151</xdr:rowOff>
    </xdr:from>
    <xdr:to>
      <xdr:col>8</xdr:col>
      <xdr:colOff>296896</xdr:colOff>
      <xdr:row>6</xdr:row>
      <xdr:rowOff>209551</xdr:rowOff>
    </xdr:to>
    <xdr:pic>
      <xdr:nvPicPr>
        <xdr:cNvPr id="4" name="图片 2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72125" y="4305301"/>
          <a:ext cx="1944721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2</xdr:row>
      <xdr:rowOff>67127</xdr:rowOff>
    </xdr:from>
    <xdr:to>
      <xdr:col>4</xdr:col>
      <xdr:colOff>681160</xdr:colOff>
      <xdr:row>2</xdr:row>
      <xdr:rowOff>2587127</xdr:rowOff>
    </xdr:to>
    <xdr:pic>
      <xdr:nvPicPr>
        <xdr:cNvPr id="5" name="Рисунок 4" descr="Galaxy_09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47625" y="1591127"/>
          <a:ext cx="3367210" cy="2520000"/>
        </a:xfrm>
        <a:prstGeom prst="rect">
          <a:avLst/>
        </a:prstGeom>
      </xdr:spPr>
    </xdr:pic>
    <xdr:clientData/>
  </xdr:twoCellAnchor>
  <xdr:twoCellAnchor>
    <xdr:from>
      <xdr:col>3</xdr:col>
      <xdr:colOff>1057274</xdr:colOff>
      <xdr:row>0</xdr:row>
      <xdr:rowOff>0</xdr:rowOff>
    </xdr:from>
    <xdr:to>
      <xdr:col>5</xdr:col>
      <xdr:colOff>1495424</xdr:colOff>
      <xdr:row>1</xdr:row>
      <xdr:rowOff>66675</xdr:rowOff>
    </xdr:to>
    <xdr:grpSp>
      <xdr:nvGrpSpPr>
        <xdr:cNvPr id="6" name="Группа 5"/>
        <xdr:cNvGrpSpPr>
          <a:grpSpLocks/>
        </xdr:cNvGrpSpPr>
      </xdr:nvGrpSpPr>
      <xdr:grpSpPr bwMode="auto">
        <a:xfrm>
          <a:off x="2562224" y="0"/>
          <a:ext cx="2676525" cy="1314450"/>
          <a:chOff x="1508543" y="47625"/>
          <a:chExt cx="3477701" cy="1569295"/>
        </a:xfrm>
      </xdr:grpSpPr>
      <xdr:pic>
        <xdr:nvPicPr>
          <xdr:cNvPr id="7" name="Рисунок 6" descr="logo.jpg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8" name="Рисунок 7" descr="logo.jp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4</xdr:col>
      <xdr:colOff>805517</xdr:colOff>
      <xdr:row>2</xdr:row>
      <xdr:rowOff>63500</xdr:rowOff>
    </xdr:from>
    <xdr:to>
      <xdr:col>7</xdr:col>
      <xdr:colOff>813405</xdr:colOff>
      <xdr:row>2</xdr:row>
      <xdr:rowOff>2583500</xdr:rowOff>
    </xdr:to>
    <xdr:pic>
      <xdr:nvPicPr>
        <xdr:cNvPr id="9" name="Рисунок 8" descr="Galaxy_08_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8738" t="20194" r="6907" b="8454"/>
        <a:stretch>
          <a:fillRect/>
        </a:stretch>
      </xdr:blipFill>
      <xdr:spPr>
        <a:xfrm>
          <a:off x="3539192" y="1587500"/>
          <a:ext cx="3503563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289384</xdr:colOff>
      <xdr:row>12</xdr:row>
      <xdr:rowOff>76201</xdr:rowOff>
    </xdr:from>
    <xdr:to>
      <xdr:col>5</xdr:col>
      <xdr:colOff>1504950</xdr:colOff>
      <xdr:row>12</xdr:row>
      <xdr:rowOff>1085851</xdr:rowOff>
    </xdr:to>
    <xdr:pic>
      <xdr:nvPicPr>
        <xdr:cNvPr id="10" name="Рисунок 9" descr="CEO 2820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4032709" y="8105776"/>
          <a:ext cx="1215566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10</xdr:row>
      <xdr:rowOff>76201</xdr:rowOff>
    </xdr:from>
    <xdr:to>
      <xdr:col>5</xdr:col>
      <xdr:colOff>1326972</xdr:colOff>
      <xdr:row>10</xdr:row>
      <xdr:rowOff>876301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/>
        <a:srcRect l="12281" t="18254" r="18129" b="11111"/>
        <a:stretch>
          <a:fillRect/>
        </a:stretch>
      </xdr:blipFill>
      <xdr:spPr bwMode="auto">
        <a:xfrm>
          <a:off x="4000500" y="7153276"/>
          <a:ext cx="1069797" cy="8001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114300</xdr:colOff>
      <xdr:row>4</xdr:row>
      <xdr:rowOff>95250</xdr:rowOff>
    </xdr:from>
    <xdr:ext cx="641714" cy="264560"/>
    <xdr:sp macro="" textlink="">
      <xdr:nvSpPr>
        <xdr:cNvPr id="13" name="TextBox 12"/>
        <xdr:cNvSpPr txBox="1"/>
      </xdr:nvSpPr>
      <xdr:spPr>
        <a:xfrm>
          <a:off x="114300" y="4343400"/>
          <a:ext cx="6417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b="1">
              <a:solidFill>
                <a:schemeClr val="bg1"/>
              </a:solidFill>
            </a:rPr>
            <a:t>TA23YA</a:t>
          </a:r>
          <a:endParaRPr lang="ru-RU" sz="11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5</xdr:col>
      <xdr:colOff>209550</xdr:colOff>
      <xdr:row>13</xdr:row>
      <xdr:rowOff>91861</xdr:rowOff>
    </xdr:from>
    <xdr:to>
      <xdr:col>5</xdr:col>
      <xdr:colOff>1533525</xdr:colOff>
      <xdr:row>13</xdr:row>
      <xdr:rowOff>1152524</xdr:rowOff>
    </xdr:to>
    <xdr:pic>
      <xdr:nvPicPr>
        <xdr:cNvPr id="14" name="Picture 1" descr="https://directoria-moder.ru/upload/iblock/277/jdsyxa34493mpqhwzwzloev3df6f5d3q/CEO%202820G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952875" y="9264436"/>
          <a:ext cx="1323975" cy="106066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47625</xdr:colOff>
      <xdr:row>14</xdr:row>
      <xdr:rowOff>91858</xdr:rowOff>
    </xdr:from>
    <xdr:to>
      <xdr:col>5</xdr:col>
      <xdr:colOff>1611849</xdr:colOff>
      <xdr:row>14</xdr:row>
      <xdr:rowOff>1114425</xdr:rowOff>
    </xdr:to>
    <xdr:pic>
      <xdr:nvPicPr>
        <xdr:cNvPr id="15" name="Picture 2" descr="https://directoria-moder.ru/upload/iblock/f1b/8iv16uzd1zmomuw5gly1gl9f9aps1w64/CEO%203520G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790950" y="10493158"/>
          <a:ext cx="1564224" cy="102256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161925</xdr:colOff>
      <xdr:row>16</xdr:row>
      <xdr:rowOff>180974</xdr:rowOff>
    </xdr:from>
    <xdr:to>
      <xdr:col>5</xdr:col>
      <xdr:colOff>1539178</xdr:colOff>
      <xdr:row>16</xdr:row>
      <xdr:rowOff>1104899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905250" y="12315824"/>
          <a:ext cx="1377253" cy="92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&#1055;&#1088;&#1072;&#1081;&#1089;-&#1083;&#1080;&#1089;&#1090;&#1099;/2023/&#1050;&#1072;&#1073;&#1080;&#1085;&#1077;&#1090;&#1099;%20&#1087;&#1088;&#1077;&#1084;&#1080;&#1091;&#1084;%20&#1080;%20&#1101;&#1083;&#1080;&#1090;%2004-05-23-&#1080;&#1089;&#1093;&#1086;&#1076;&#1085;&#1099;&#1081;%20&#1092;&#1072;&#1081;&#108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ownloads/&#1050;&#1072;&#1073;&#1080;&#1085;&#1077;&#1090;&#1099;%20&#1087;&#1088;&#1077;&#1084;&#1080;&#1091;&#1084;%20&#1080;%20&#1101;&#1083;&#1080;&#1090;%2017-07-23-&#1079;&#1072;&#1075;&#1086;&#1090;&#1086;&#1074;&#1082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0_&#1055;&#1088;&#1072;&#1081;&#1089;-&#1083;&#1080;&#1089;&#1090;&#1099;/&#1050;&#1072;&#1073;&#1080;&#1085;&#1077;&#1090;&#1099;%20&#1087;&#1088;&#1077;&#1084;&#1080;&#1091;&#1084;%20&#1080;%20&#1101;&#1083;&#1080;&#1090;%2004-03-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0_&#1055;&#1088;&#1072;&#1081;&#1089;-&#1083;&#1080;&#1089;&#1090;&#1099;/&#1050;&#1072;&#1073;&#1080;&#1085;&#1077;&#1090;&#1099;%20&#1087;&#1088;&#1077;&#1084;&#1080;&#1091;&#1084;%20&#1080;%20&#1101;&#1083;&#1080;&#1090;%2006-05-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0_&#1055;&#1088;&#1072;&#1081;&#1089;-&#1083;&#1080;&#1089;&#1090;&#1099;/&#1050;&#1072;&#1073;&#1080;&#1085;&#1077;&#1090;&#1099;%20&#1087;&#1088;&#1077;&#1084;&#1080;&#1091;&#1084;%20&#1080;%20&#1101;&#1083;&#1080;&#1090;%2013-03-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&#20849;&#20139;&#25991;&#20214;\Users\Administrator\AppData\Local\Netease\MailMaster\view\1\A108488\RecoveredExternalLink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0_&#1055;&#1088;&#1072;&#1081;&#1089;-&#1083;&#1080;&#1089;&#1090;&#1099;/&#1048;&#1089;&#1093;&#1086;&#1076;&#1085;&#1072;&#1103;%20&#1080;&#1085;&#1092;&#1086;&#1088;&#1084;&#1072;&#1094;&#1080;&#1103;%202026/&#1050;&#1072;&#1073;&#1080;&#1085;&#1077;&#1090;&#1099;%201&#1057;&#1044;&#1080;&#1088;&#1077;&#1082;&#1090;&#1086;&#1088;&#1080;&#1103;-&#1080;&#1076;&#1077;&#1072;&#1083;&#1100;&#1085;&#1099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&#1055;&#1088;&#1072;&#1081;&#1089;-&#1083;&#1080;&#1089;&#1090;&#1099;/2023/&#1042;&#1099;&#1075;&#1088;&#1091;&#1079;&#1082;&#1072;%20&#1080;&#1079;%201&#1057;/Romano+KYU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0_&#1055;&#1088;&#1072;&#1081;&#1089;-&#1083;&#1080;&#1089;&#1090;&#1099;/&#1056;&#1072;&#1089;&#1087;&#1088;&#1086;&#1076;&#1072;&#1078;&#1072;%202025/&#1048;&#1089;&#1093;&#1086;&#1076;&#1085;&#1072;&#1103;%20&#1080;&#1085;&#1092;&#1086;&#1088;&#1084;&#1072;&#1094;&#1080;&#1103;/&#1050;&#1072;&#1073;&#1080;&#1085;&#1077;&#1090;&#1099;%20&#1088;&#1072;&#1089;&#1087;&#1088;&#1086;&#1076;&#1072;&#1078;&#1072;%2004-06-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X-TA05"/>
      <sheetName val="ALPINA"/>
      <sheetName val="MUX Орех"/>
      <sheetName val="NEW INTER"/>
      <sheetName val="DAO Walnut"/>
      <sheetName val="ROMANO"/>
      <sheetName val="MONARCH"/>
      <sheetName val="PRIVILEGE"/>
      <sheetName val="GALAXY"/>
      <sheetName val="SUPERJET"/>
      <sheetName val="FRANKL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UX-TA05"/>
      <sheetName val="ALPINA"/>
      <sheetName val="MUX Орех"/>
      <sheetName val="NEW INTER"/>
      <sheetName val="DAO Walnut"/>
      <sheetName val="ROMANO"/>
      <sheetName val="MONARCH"/>
      <sheetName val="PRIVILEGE"/>
      <sheetName val="GALAXY"/>
      <sheetName val="SUPERJET"/>
      <sheetName val="FRANKLIN"/>
    </sheetNames>
    <sheetDataSet>
      <sheetData sheetId="0">
        <row r="1">
          <cell r="I1">
            <v>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URUS"/>
      <sheetName val="ARES LUX"/>
      <sheetName val="WINTER"/>
      <sheetName val="FOSTER"/>
      <sheetName val="NEW INTER"/>
      <sheetName val="SUPERJET NEW"/>
      <sheetName val="CROSSOVER"/>
      <sheetName val="DUCATI"/>
      <sheetName val="BUGATTI"/>
      <sheetName val="Diamond-Pearl"/>
      <sheetName val="AVATAR"/>
      <sheetName val="JAGUAR"/>
      <sheetName val="MUX Орех"/>
      <sheetName val="DAO Waln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URUS"/>
      <sheetName val="ARES LUX"/>
      <sheetName val="WINTER"/>
      <sheetName val="FOSTER"/>
      <sheetName val="NEW INTER"/>
      <sheetName val="SUPERJET NEW"/>
      <sheetName val="CROSSOVER"/>
      <sheetName val="DUCATI"/>
      <sheetName val="BUGATTI"/>
      <sheetName val="Diamond"/>
      <sheetName val="Pearl"/>
      <sheetName val="AVATAR"/>
      <sheetName val="JAGUAR"/>
      <sheetName val="MUX Орех"/>
      <sheetName val="DAO Waln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URUS"/>
      <sheetName val="ARES LUX"/>
      <sheetName val="WINTER"/>
      <sheetName val="FOSTER"/>
      <sheetName val="NEW INTER"/>
      <sheetName val="SUPERJET NEW"/>
      <sheetName val="CROSSOVER"/>
      <sheetName val="DUCATI"/>
      <sheetName val="BUGATTI"/>
      <sheetName val="Diamond"/>
      <sheetName val="Pearl"/>
      <sheetName val="AVATAR"/>
      <sheetName val="JAGUAR"/>
      <sheetName val="MUX Орех"/>
      <sheetName val="DAO Walnut"/>
    </sheetNames>
    <sheetDataSet>
      <sheetData sheetId="0" refreshError="1"/>
      <sheetData sheetId="1">
        <row r="2">
          <cell r="J2">
            <v>45720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Req"/>
      <sheetName val="OFD"/>
      <sheetName val="POL"/>
      <sheetName val="++++ Blank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DSheet"/>
    </sheetNames>
    <sheetDataSet>
      <sheetData sheetId="0">
        <row r="1">
          <cell r="B1" t="str">
            <v>Прайс-лист</v>
          </cell>
        </row>
        <row r="3">
          <cell r="B3" t="str">
            <v>ООО "Директория-М"</v>
          </cell>
        </row>
        <row r="5">
          <cell r="B5" t="str">
            <v>В валютах цен.</v>
          </cell>
        </row>
        <row r="6">
          <cell r="B6" t="str">
            <v>Цены указаны на 29.04.2026</v>
          </cell>
        </row>
        <row r="9">
          <cell r="A9" t="str">
            <v>Номенклатура.Код</v>
          </cell>
          <cell r="B9" t="str">
            <v>Ценовая группа/ Номенклатура/ Характеристика номенклатуры</v>
          </cell>
          <cell r="C9" t="str">
            <v>Остаток</v>
          </cell>
          <cell r="D9" t="str">
            <v>Вес</v>
          </cell>
          <cell r="E9" t="str">
            <v>Объем</v>
          </cell>
          <cell r="F9" t="str">
            <v>РОЗНИЧНАЯ 2026 new</v>
          </cell>
          <cell r="G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 t="str">
            <v>Цена</v>
          </cell>
          <cell r="G10" t="str">
            <v>Ед.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A12">
            <v>0</v>
          </cell>
          <cell r="B12" t="str">
            <v xml:space="preserve">     1. Кабинеты руководителя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0</v>
          </cell>
          <cell r="B13" t="str">
            <v xml:space="preserve">        1.1. СКЛАДСКАЯ ПРОГРАММА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0</v>
          </cell>
          <cell r="B14" t="str">
            <v xml:space="preserve">            1.1.1. Элит класс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0</v>
          </cell>
          <cell r="B15" t="str">
            <v xml:space="preserve">                1.1.1.2. BUGATTI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0</v>
          </cell>
          <cell r="B16" t="str">
            <v xml:space="preserve">                    1.1.1.2.1. Столы BUGATTI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 t="str">
            <v>D0000052091</v>
          </cell>
          <cell r="B17" t="str">
            <v xml:space="preserve">                        BJD-1207 Стол-брифинг / m-eb-02c+Bugatti Grey / 1200*740*716</v>
          </cell>
          <cell r="C17">
            <v>12</v>
          </cell>
          <cell r="D17">
            <v>80</v>
          </cell>
          <cell r="E17">
            <v>0.25</v>
          </cell>
          <cell r="F17">
            <v>230387</v>
          </cell>
          <cell r="G17" t="str">
            <v>шт</v>
          </cell>
        </row>
        <row r="18">
          <cell r="A18" t="str">
            <v>D0000046439</v>
          </cell>
          <cell r="B18" t="str">
            <v xml:space="preserve">                        BJD-1607 Стол журнальный / m-eb-02c+Bugatti Grey / 1600*700*450</v>
          </cell>
          <cell r="C18">
            <v>14</v>
          </cell>
          <cell r="D18">
            <v>89.2</v>
          </cell>
          <cell r="E18">
            <v>0.8</v>
          </cell>
          <cell r="F18">
            <v>392998</v>
          </cell>
          <cell r="G18" t="str">
            <v>шт</v>
          </cell>
        </row>
        <row r="19">
          <cell r="A19" t="str">
            <v>D0000050252</v>
          </cell>
          <cell r="B19" t="str">
            <v xml:space="preserve">                        BJD-2609W-L Стол письменный с фронталью /m-eb-02c+Bugatti Grey / 2660*950*760*</v>
          </cell>
          <cell r="C19">
            <v>11</v>
          </cell>
          <cell r="D19">
            <v>332</v>
          </cell>
          <cell r="E19">
            <v>3.6</v>
          </cell>
          <cell r="F19">
            <v>1579047</v>
          </cell>
          <cell r="G19" t="str">
            <v>шт</v>
          </cell>
        </row>
        <row r="20">
          <cell r="A20" t="str">
            <v>D0000047095</v>
          </cell>
          <cell r="B20" t="str">
            <v xml:space="preserve">                        BJD-2609W-L/ Стол письменный / m-eb-02c+Bugatti Grey / 2660*950*760*</v>
          </cell>
          <cell r="C20">
            <v>1</v>
          </cell>
          <cell r="D20">
            <v>299</v>
          </cell>
          <cell r="E20">
            <v>3.2</v>
          </cell>
          <cell r="F20">
            <v>1333023</v>
          </cell>
          <cell r="G20" t="str">
            <v>шт</v>
          </cell>
        </row>
        <row r="21">
          <cell r="A21" t="str">
            <v>D0000050253</v>
          </cell>
          <cell r="B21" t="str">
            <v xml:space="preserve">                        BJD-2609W-R Стол письменный с фронталью /m-eb-02c+Bugatti Grey / 2660*950*760*</v>
          </cell>
          <cell r="C21">
            <v>10</v>
          </cell>
          <cell r="D21">
            <v>332</v>
          </cell>
          <cell r="E21">
            <v>3.6</v>
          </cell>
          <cell r="F21">
            <v>1579047</v>
          </cell>
          <cell r="G21" t="str">
            <v>шт</v>
          </cell>
        </row>
        <row r="22">
          <cell r="A22" t="str">
            <v>D0000048289</v>
          </cell>
          <cell r="B22" t="str">
            <v xml:space="preserve">                        BJD-2614 Стол переговоров/ m-eb-02c+Bugatti Grey / 2600*1400*760</v>
          </cell>
          <cell r="C22">
            <v>11</v>
          </cell>
          <cell r="D22">
            <v>327</v>
          </cell>
          <cell r="E22">
            <v>2.6</v>
          </cell>
          <cell r="F22">
            <v>1625231</v>
          </cell>
          <cell r="G22" t="str">
            <v>шт</v>
          </cell>
        </row>
        <row r="23">
          <cell r="A23" t="str">
            <v>D0000048999</v>
          </cell>
          <cell r="B23" t="str">
            <v xml:space="preserve">                        BJD-2622W-L Стол письменный с фронталью /m-eb-02c+Bugatti Grey / 2660*2200*760</v>
          </cell>
          <cell r="C23">
            <v>9</v>
          </cell>
          <cell r="D23">
            <v>381</v>
          </cell>
          <cell r="E23">
            <v>4.3</v>
          </cell>
          <cell r="F23">
            <v>1859401</v>
          </cell>
          <cell r="G23" t="str">
            <v>шт</v>
          </cell>
        </row>
        <row r="24">
          <cell r="A24" t="str">
            <v>D0000046437</v>
          </cell>
          <cell r="B24" t="str">
            <v xml:space="preserve">                        BJD-2622W-R Стол письменный с фронталью /m-eb-02c+Bugatti Grey / 2660*2200*760</v>
          </cell>
          <cell r="C24">
            <v>8</v>
          </cell>
          <cell r="D24">
            <v>381</v>
          </cell>
          <cell r="E24">
            <v>4.3</v>
          </cell>
          <cell r="F24">
            <v>1859401</v>
          </cell>
          <cell r="G24" t="str">
            <v>шт</v>
          </cell>
        </row>
        <row r="25">
          <cell r="A25">
            <v>0</v>
          </cell>
          <cell r="B25" t="str">
            <v xml:space="preserve">                    1.1.1.2.2. Шкафы BUGATTI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 t="str">
            <v>D0000054848</v>
          </cell>
          <cell r="B26" t="str">
            <v xml:space="preserve">                        BJD-1006  Шкаф универсальный / m-eb-02c+Bugatti Grey /1000*600*2100</v>
          </cell>
          <cell r="C26">
            <v>11</v>
          </cell>
          <cell r="D26">
            <v>160</v>
          </cell>
          <cell r="E26">
            <v>0.52</v>
          </cell>
          <cell r="F26">
            <v>337630</v>
          </cell>
          <cell r="G26" t="str">
            <v>шт</v>
          </cell>
        </row>
        <row r="27">
          <cell r="A27" t="str">
            <v>D0000046438</v>
          </cell>
          <cell r="B27" t="str">
            <v xml:space="preserve">                        BJD-2409 Греденция / m-eb-02c+Bugatti Grey / 2400*600*950</v>
          </cell>
          <cell r="C27">
            <v>11</v>
          </cell>
          <cell r="D27">
            <v>302</v>
          </cell>
          <cell r="E27">
            <v>2.8</v>
          </cell>
          <cell r="F27">
            <v>594795</v>
          </cell>
          <cell r="G27" t="str">
            <v>шт</v>
          </cell>
        </row>
        <row r="28">
          <cell r="A28" t="str">
            <v>D0000047099</v>
          </cell>
          <cell r="B28" t="str">
            <v xml:space="preserve">                        BJD-2706  Шкаф для докуметов c 2 откатными дверками / m-eb-02c+Bugatti Grey /2700*600*2100</v>
          </cell>
          <cell r="C28">
            <v>8</v>
          </cell>
          <cell r="D28">
            <v>380</v>
          </cell>
          <cell r="E28">
            <v>2.2000000000000002</v>
          </cell>
          <cell r="F28">
            <v>1047017</v>
          </cell>
          <cell r="G28" t="str">
            <v>шт</v>
          </cell>
        </row>
        <row r="29">
          <cell r="A29">
            <v>0</v>
          </cell>
          <cell r="B29" t="str">
            <v xml:space="preserve">            1.1.2. Премиум класс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0</v>
          </cell>
          <cell r="B30" t="str">
            <v xml:space="preserve">                1.1.2.1. OLA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D0000055663</v>
          </cell>
          <cell r="B31" t="str">
            <v xml:space="preserve">                    OLA Греденция TA80 / 1450*445*540</v>
          </cell>
          <cell r="C31">
            <v>4</v>
          </cell>
          <cell r="D31">
            <v>60</v>
          </cell>
          <cell r="E31">
            <v>0.42</v>
          </cell>
          <cell r="F31">
            <v>147173</v>
          </cell>
          <cell r="G31" t="str">
            <v>шт</v>
          </cell>
        </row>
        <row r="32">
          <cell r="A32" t="str">
            <v>D0000055665</v>
          </cell>
          <cell r="B32" t="str">
            <v xml:space="preserve">                    OLA Стол переговоров, круглый TA80 / 1800*1800*750</v>
          </cell>
          <cell r="C32">
            <v>3</v>
          </cell>
          <cell r="D32">
            <v>105</v>
          </cell>
          <cell r="E32">
            <v>1.2</v>
          </cell>
          <cell r="F32">
            <v>450371</v>
          </cell>
          <cell r="G32" t="str">
            <v>шт</v>
          </cell>
        </row>
        <row r="33">
          <cell r="A33" t="str">
            <v>D0000055664</v>
          </cell>
          <cell r="B33" t="str">
            <v xml:space="preserve">                    OLA Стол письменный TA80 / 2200*1200*750</v>
          </cell>
          <cell r="C33">
            <v>4</v>
          </cell>
          <cell r="D33">
            <v>72</v>
          </cell>
          <cell r="E33">
            <v>1.1000000000000001</v>
          </cell>
          <cell r="F33">
            <v>395317</v>
          </cell>
          <cell r="G33" t="str">
            <v>шт</v>
          </cell>
        </row>
        <row r="34">
          <cell r="A34">
            <v>0</v>
          </cell>
          <cell r="B34" t="str">
            <v xml:space="preserve">                1.1.2.2. FOSTER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0</v>
          </cell>
          <cell r="B35" t="str">
            <v xml:space="preserve">                    1.1.2.2.1. Столы FOSTER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D0000048414</v>
          </cell>
          <cell r="B36" t="str">
            <v xml:space="preserve">                        FOSTER FT1376  Стол брифинг / TA21 / TA130 / 1300*800*710</v>
          </cell>
          <cell r="C36">
            <v>15</v>
          </cell>
          <cell r="D36">
            <v>37.659999999999997</v>
          </cell>
          <cell r="E36">
            <v>0.17</v>
          </cell>
          <cell r="F36">
            <v>183084</v>
          </cell>
          <cell r="G36" t="str">
            <v>шт</v>
          </cell>
        </row>
        <row r="37">
          <cell r="A37" t="str">
            <v>D0000046559</v>
          </cell>
          <cell r="B37" t="str">
            <v xml:space="preserve">                        FOSTER FT2322L Стол письменный / TA21 / Серый / 2300*2200*760</v>
          </cell>
          <cell r="C37">
            <v>16</v>
          </cell>
          <cell r="D37">
            <v>177.72</v>
          </cell>
          <cell r="E37">
            <v>1.4</v>
          </cell>
          <cell r="F37">
            <v>726739</v>
          </cell>
          <cell r="G37" t="str">
            <v>шт</v>
          </cell>
        </row>
        <row r="38">
          <cell r="A38" t="str">
            <v>D0000046335</v>
          </cell>
          <cell r="B38" t="str">
            <v xml:space="preserve">                        FOSTER FT2322R Стол письменный / TA21 / Серый / 2300*2200*760</v>
          </cell>
          <cell r="C38">
            <v>8</v>
          </cell>
          <cell r="D38">
            <v>194</v>
          </cell>
          <cell r="E38">
            <v>1.6</v>
          </cell>
          <cell r="F38">
            <v>726739</v>
          </cell>
          <cell r="G38" t="str">
            <v>шт</v>
          </cell>
        </row>
        <row r="39">
          <cell r="A39" t="str">
            <v>D0000046603</v>
          </cell>
          <cell r="B39" t="str">
            <v xml:space="preserve">                        FOSTER FT2411 Стол переговоров / TA21 / Серый / 2400*1100*760</v>
          </cell>
          <cell r="C39">
            <v>6</v>
          </cell>
          <cell r="D39">
            <v>140</v>
          </cell>
          <cell r="E39">
            <v>0.78</v>
          </cell>
          <cell r="F39">
            <v>451537</v>
          </cell>
          <cell r="G39" t="str">
            <v>шт</v>
          </cell>
        </row>
        <row r="40">
          <cell r="A40" t="str">
            <v>D0000048415</v>
          </cell>
          <cell r="B40" t="str">
            <v xml:space="preserve">                        FOSTER FT3613 Стол переговоров / TA21 / TA130/ 3600*1350*760</v>
          </cell>
          <cell r="C40">
            <v>12</v>
          </cell>
          <cell r="D40">
            <v>199</v>
          </cell>
          <cell r="E40">
            <v>1.2</v>
          </cell>
          <cell r="F40">
            <v>709821</v>
          </cell>
          <cell r="G40" t="str">
            <v>шт</v>
          </cell>
        </row>
        <row r="41">
          <cell r="A41">
            <v>0</v>
          </cell>
          <cell r="B41" t="str">
            <v xml:space="preserve">                    1.1.2.2.2. Шкафы FOSTER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D0000048416</v>
          </cell>
          <cell r="B42" t="str">
            <v xml:space="preserve">                        FOSTER FT1876 Греденция / TA21 / TA130/ 1800*400*760</v>
          </cell>
          <cell r="C42">
            <v>10</v>
          </cell>
          <cell r="D42">
            <v>106</v>
          </cell>
          <cell r="E42">
            <v>0.33</v>
          </cell>
          <cell r="F42">
            <v>170187</v>
          </cell>
          <cell r="G42" t="str">
            <v>шт</v>
          </cell>
        </row>
        <row r="43">
          <cell r="A43" t="str">
            <v>D0000048418</v>
          </cell>
          <cell r="B43" t="str">
            <v xml:space="preserve">                        FOSTER FT2525L Шкаф / TA21 / TA130 / 2560*400*2500</v>
          </cell>
          <cell r="C43">
            <v>3</v>
          </cell>
          <cell r="D43">
            <v>308</v>
          </cell>
          <cell r="E43">
            <v>1.36</v>
          </cell>
          <cell r="F43">
            <v>763686</v>
          </cell>
          <cell r="G43" t="str">
            <v>шт</v>
          </cell>
        </row>
        <row r="44">
          <cell r="A44" t="str">
            <v>D0000048413</v>
          </cell>
          <cell r="B44" t="str">
            <v xml:space="preserve">                        FOSTER FT2525R Шкаф / TA21 / TA130 / 2560*400*2500</v>
          </cell>
          <cell r="C44">
            <v>9</v>
          </cell>
          <cell r="D44">
            <v>308</v>
          </cell>
          <cell r="E44">
            <v>1.36</v>
          </cell>
          <cell r="F44">
            <v>763686</v>
          </cell>
          <cell r="G44" t="str">
            <v>шт</v>
          </cell>
        </row>
        <row r="45">
          <cell r="A45">
            <v>0</v>
          </cell>
          <cell r="B45" t="str">
            <v xml:space="preserve">                1.1.2.3. AVATAR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0</v>
          </cell>
          <cell r="B46" t="str">
            <v xml:space="preserve">                    1.1.2.3.1. Столы AVATAR 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 t="str">
            <v>D0000050960</v>
          </cell>
          <cell r="B47" t="str">
            <v xml:space="preserve">                        AVATAR Cus1108 Брифинг- приставка /TA61YA /к з 05 /1100*800*760</v>
          </cell>
          <cell r="C47">
            <v>9</v>
          </cell>
          <cell r="D47">
            <v>41</v>
          </cell>
          <cell r="E47">
            <v>0.6</v>
          </cell>
          <cell r="F47">
            <v>205444</v>
          </cell>
          <cell r="G47" t="str">
            <v>шт</v>
          </cell>
        </row>
        <row r="48">
          <cell r="A48" t="str">
            <v>D0000050959</v>
          </cell>
          <cell r="B48" t="str">
            <v xml:space="preserve">                        AVATAR Cus2216 Cтол письменный с боковой тумбой правый /TA61YA /к з 05 /TA102 /2200*1660*760</v>
          </cell>
          <cell r="C48">
            <v>1</v>
          </cell>
          <cell r="D48">
            <v>218.6</v>
          </cell>
          <cell r="E48">
            <v>1.8</v>
          </cell>
          <cell r="F48">
            <v>1032342</v>
          </cell>
          <cell r="G48" t="str">
            <v>шт</v>
          </cell>
        </row>
        <row r="49">
          <cell r="A49" t="str">
            <v>D0000054947</v>
          </cell>
          <cell r="B49" t="str">
            <v xml:space="preserve">                        AVATAR Cus2216 Cтол письменный с боковой тумбой, левый /TA61YA /к з 05 /TA102 /2200*1660*760</v>
          </cell>
          <cell r="C49">
            <v>7</v>
          </cell>
          <cell r="D49">
            <v>218.6</v>
          </cell>
          <cell r="E49">
            <v>1.8</v>
          </cell>
          <cell r="F49">
            <v>1032342</v>
          </cell>
          <cell r="G49" t="str">
            <v>шт</v>
          </cell>
        </row>
        <row r="50">
          <cell r="A50" t="str">
            <v>D0000054946</v>
          </cell>
          <cell r="B50" t="str">
            <v xml:space="preserve">                        AVATAR Cus3212 Cтол для переговоров /TA61YA /к з 05 /TA102 /3200*1200*760</v>
          </cell>
          <cell r="C50">
            <v>4</v>
          </cell>
          <cell r="D50">
            <v>218.6</v>
          </cell>
          <cell r="E50">
            <v>1.8</v>
          </cell>
          <cell r="F50">
            <v>1272960</v>
          </cell>
          <cell r="G50" t="str">
            <v>шт</v>
          </cell>
        </row>
        <row r="51">
          <cell r="A51">
            <v>0</v>
          </cell>
          <cell r="B51" t="str">
            <v xml:space="preserve">                    1.1.2.3.2. Шкафы AVATAR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D0000052228</v>
          </cell>
          <cell r="B52" t="str">
            <v xml:space="preserve">                        AVATAR Cus2208  Греденция с 4-мя дверками и 3-мя ящиками /TA61YA /к з 05 /TA102/2200*500*800</v>
          </cell>
          <cell r="C52">
            <v>5</v>
          </cell>
          <cell r="D52">
            <v>150</v>
          </cell>
          <cell r="E52">
            <v>0.48</v>
          </cell>
          <cell r="F52">
            <v>402012</v>
          </cell>
          <cell r="G52" t="str">
            <v>шт</v>
          </cell>
        </row>
        <row r="53">
          <cell r="A53" t="str">
            <v>D0000050961</v>
          </cell>
          <cell r="B53" t="str">
            <v xml:space="preserve">                        AVATAR Cus2524 Шкаф с полками и вешалкой для одежды /TA61YA /к з 05 /2560*500*2400</v>
          </cell>
          <cell r="C53">
            <v>2</v>
          </cell>
          <cell r="D53">
            <v>410</v>
          </cell>
          <cell r="E53">
            <v>1.36</v>
          </cell>
          <cell r="F53">
            <v>1822856</v>
          </cell>
          <cell r="G53" t="str">
            <v>шт</v>
          </cell>
        </row>
        <row r="54">
          <cell r="A54">
            <v>0</v>
          </cell>
          <cell r="B54" t="str">
            <v xml:space="preserve">                1.1.2.4. DUCATI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0</v>
          </cell>
          <cell r="B55" t="str">
            <v xml:space="preserve">                    1.1.2.4.1. Столы DUCATI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 t="str">
            <v>D0000048998</v>
          </cell>
          <cell r="B56" t="str">
            <v xml:space="preserve">                        EZ2812 Стол для заседаний / TA24YA / 2800*1200*763</v>
          </cell>
          <cell r="C56">
            <v>16</v>
          </cell>
          <cell r="D56">
            <v>190</v>
          </cell>
          <cell r="E56">
            <v>1.2</v>
          </cell>
          <cell r="F56">
            <v>674014</v>
          </cell>
          <cell r="G56" t="str">
            <v>шт</v>
          </cell>
        </row>
        <row r="57">
          <cell r="A57" t="str">
            <v>D0000048101</v>
          </cell>
          <cell r="B57" t="str">
            <v xml:space="preserve">                        EZ80(1395) Стол-брифинг /TA24YA /1300*950*763</v>
          </cell>
          <cell r="C57">
            <v>16</v>
          </cell>
          <cell r="D57">
            <v>65</v>
          </cell>
          <cell r="E57">
            <v>0.26</v>
          </cell>
          <cell r="F57">
            <v>211052</v>
          </cell>
          <cell r="G57" t="str">
            <v>шт</v>
          </cell>
        </row>
        <row r="58">
          <cell r="A58" t="str">
            <v>D0000046966</v>
          </cell>
          <cell r="B58" t="str">
            <v xml:space="preserve">                        EZ80(2420)L Стол письменный /TA24YA /2400*2000*763</v>
          </cell>
          <cell r="C58">
            <v>14</v>
          </cell>
          <cell r="D58">
            <v>210</v>
          </cell>
          <cell r="E58">
            <v>1.3</v>
          </cell>
          <cell r="F58">
            <v>642346</v>
          </cell>
          <cell r="G58" t="str">
            <v>шт</v>
          </cell>
        </row>
        <row r="59">
          <cell r="A59" t="str">
            <v>D0000046965</v>
          </cell>
          <cell r="B59" t="str">
            <v xml:space="preserve">                        EZ80(2420)R Стол письменный / TA24YA / 2400*2000*763</v>
          </cell>
          <cell r="C59">
            <v>15</v>
          </cell>
          <cell r="D59">
            <v>210</v>
          </cell>
          <cell r="E59">
            <v>1.3</v>
          </cell>
          <cell r="F59">
            <v>642346</v>
          </cell>
          <cell r="G59" t="str">
            <v>шт</v>
          </cell>
        </row>
        <row r="60">
          <cell r="A60" t="str">
            <v>D0000046963</v>
          </cell>
          <cell r="B60" t="str">
            <v xml:space="preserve">                        EZ80(2620)L Стол письменный /TA24YA /2600*2000*763*</v>
          </cell>
          <cell r="C60">
            <v>2</v>
          </cell>
          <cell r="D60">
            <v>213</v>
          </cell>
          <cell r="E60">
            <v>1.2</v>
          </cell>
          <cell r="F60">
            <v>955800</v>
          </cell>
          <cell r="G60" t="str">
            <v>шт</v>
          </cell>
        </row>
        <row r="61">
          <cell r="A61" t="str">
            <v>D0000046964</v>
          </cell>
          <cell r="B61" t="str">
            <v xml:space="preserve">                        EZ80(2620)R Стол письменный /TA24YA /2600*2000*763*</v>
          </cell>
          <cell r="C61">
            <v>3</v>
          </cell>
          <cell r="D61">
            <v>213</v>
          </cell>
          <cell r="E61">
            <v>1.2</v>
          </cell>
          <cell r="F61">
            <v>955800</v>
          </cell>
          <cell r="G61" t="str">
            <v>шт</v>
          </cell>
        </row>
        <row r="62">
          <cell r="A62">
            <v>0</v>
          </cell>
          <cell r="B62" t="str">
            <v xml:space="preserve">                    1.1.2.4.2. Шкафы DUCATI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</row>
        <row r="63">
          <cell r="A63" t="str">
            <v>D0000054849</v>
          </cell>
          <cell r="B63" t="str">
            <v xml:space="preserve">                        EZ1006 Шкаф / TA24YA / 1000*600*2036</v>
          </cell>
          <cell r="C63">
            <v>16</v>
          </cell>
          <cell r="D63">
            <v>175</v>
          </cell>
          <cell r="E63">
            <v>0.36</v>
          </cell>
          <cell r="F63">
            <v>286382</v>
          </cell>
          <cell r="G63" t="str">
            <v>шт</v>
          </cell>
        </row>
        <row r="64">
          <cell r="A64" t="str">
            <v>D0000048100</v>
          </cell>
          <cell r="B64" t="str">
            <v xml:space="preserve">                        EZ50(1640) Греденция /TA24YA /1600*400*750</v>
          </cell>
          <cell r="C64">
            <v>18</v>
          </cell>
          <cell r="D64">
            <v>98</v>
          </cell>
          <cell r="E64">
            <v>0.28000000000000003</v>
          </cell>
          <cell r="F64">
            <v>187183</v>
          </cell>
          <cell r="G64" t="str">
            <v>шт</v>
          </cell>
        </row>
        <row r="65">
          <cell r="A65" t="str">
            <v>D0000046968</v>
          </cell>
          <cell r="B65" t="str">
            <v xml:space="preserve">                        EZ90(3150) Шкаф для документов / TA24YA / 3190*500*2036</v>
          </cell>
          <cell r="C65">
            <v>6</v>
          </cell>
          <cell r="D65">
            <v>401</v>
          </cell>
          <cell r="E65">
            <v>2</v>
          </cell>
          <cell r="F65">
            <v>842839</v>
          </cell>
          <cell r="G65" t="str">
            <v>шт</v>
          </cell>
        </row>
        <row r="66">
          <cell r="A66">
            <v>0</v>
          </cell>
          <cell r="B66" t="str">
            <v xml:space="preserve">                1.1.2.5. NEW INTER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0</v>
          </cell>
          <cell r="B67" t="str">
            <v xml:space="preserve">                    1.1.2.5.1. Столы - INTER-ТА06В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 t="str">
            <v>D0000026794</v>
          </cell>
          <cell r="B68" t="str">
            <v xml:space="preserve">                        IN-06  Стол журнальный / TA06B 600*600*450</v>
          </cell>
          <cell r="C68">
            <v>15</v>
          </cell>
          <cell r="D68">
            <v>22</v>
          </cell>
          <cell r="E68">
            <v>0.21</v>
          </cell>
          <cell r="F68">
            <v>146418</v>
          </cell>
          <cell r="G68" t="str">
            <v>шт</v>
          </cell>
        </row>
        <row r="69">
          <cell r="A69" t="str">
            <v>D0000025066</v>
          </cell>
          <cell r="B69" t="str">
            <v xml:space="preserve">                        IN-1010 Стол брифинг / TA06B/TA106 1000*1000*800</v>
          </cell>
          <cell r="C69">
            <v>17</v>
          </cell>
          <cell r="D69">
            <v>68.8</v>
          </cell>
          <cell r="E69">
            <v>0.42</v>
          </cell>
          <cell r="F69">
            <v>262551</v>
          </cell>
          <cell r="G69" t="str">
            <v>шт</v>
          </cell>
        </row>
        <row r="70">
          <cell r="A70" t="str">
            <v>D0000026793</v>
          </cell>
          <cell r="B70" t="str">
            <v xml:space="preserve">                        IN-12 Стол журнальный / TA06B 1200*600*450</v>
          </cell>
          <cell r="C70">
            <v>7</v>
          </cell>
          <cell r="D70">
            <v>37</v>
          </cell>
          <cell r="E70">
            <v>0.41</v>
          </cell>
          <cell r="F70">
            <v>174576</v>
          </cell>
          <cell r="G70" t="str">
            <v>шт</v>
          </cell>
        </row>
        <row r="71">
          <cell r="A71" t="str">
            <v>D0000026471</v>
          </cell>
          <cell r="B71" t="str">
            <v xml:space="preserve">                        IN-1414A Стол для заседаний (конечный элемент) / TA06B/TA106 1400*1400*780</v>
          </cell>
          <cell r="C71">
            <v>7</v>
          </cell>
          <cell r="D71">
            <v>96.54</v>
          </cell>
          <cell r="E71">
            <v>0.53</v>
          </cell>
          <cell r="F71">
            <v>247516</v>
          </cell>
          <cell r="G71" t="str">
            <v>шт</v>
          </cell>
        </row>
        <row r="72">
          <cell r="A72" t="str">
            <v>D0000026472</v>
          </cell>
          <cell r="B72" t="str">
            <v xml:space="preserve">                        IN-1414В Стол для заседаний (средний элемент) / TA06B/TA106 1400*1400*780</v>
          </cell>
          <cell r="C72">
            <v>16</v>
          </cell>
          <cell r="D72">
            <v>98.04</v>
          </cell>
          <cell r="E72">
            <v>0.48</v>
          </cell>
          <cell r="F72">
            <v>245051</v>
          </cell>
          <cell r="G72" t="str">
            <v>шт</v>
          </cell>
        </row>
        <row r="73">
          <cell r="A73" t="str">
            <v>D0000025067</v>
          </cell>
          <cell r="B73" t="str">
            <v xml:space="preserve">                        IN-2210  Стол письменный / TA06B/TA106 2200*1000*800</v>
          </cell>
          <cell r="C73">
            <v>26</v>
          </cell>
          <cell r="D73">
            <v>265</v>
          </cell>
          <cell r="E73">
            <v>1.52</v>
          </cell>
          <cell r="F73">
            <v>712732</v>
          </cell>
          <cell r="G73" t="str">
            <v>шт</v>
          </cell>
        </row>
        <row r="74">
          <cell r="A74" t="str">
            <v>D0000025068</v>
          </cell>
          <cell r="B74" t="str">
            <v xml:space="preserve">                        IN-PC Cтол компьютерный / TA06B 1050*550*800</v>
          </cell>
          <cell r="C74">
            <v>24</v>
          </cell>
          <cell r="D74">
            <v>78</v>
          </cell>
          <cell r="E74">
            <v>0.57999999999999996</v>
          </cell>
          <cell r="F74">
            <v>254825</v>
          </cell>
          <cell r="G74" t="str">
            <v>шт</v>
          </cell>
        </row>
        <row r="75">
          <cell r="A75" t="str">
            <v>D0000025905</v>
          </cell>
          <cell r="B75" t="str">
            <v xml:space="preserve">                        IN-U22L Угловая приставка, левая / TA06B/ 1056*606*800</v>
          </cell>
          <cell r="C75">
            <v>24</v>
          </cell>
          <cell r="D75">
            <v>59</v>
          </cell>
          <cell r="E75">
            <v>0.46</v>
          </cell>
          <cell r="F75">
            <v>282316</v>
          </cell>
          <cell r="G75" t="str">
            <v>шт</v>
          </cell>
        </row>
        <row r="76">
          <cell r="A76" t="str">
            <v>D0000025906</v>
          </cell>
          <cell r="B76" t="str">
            <v xml:space="preserve">                        IN-U22R Угловая приставка, правая / TA06B/ 1056*606*800</v>
          </cell>
          <cell r="C76">
            <v>19</v>
          </cell>
          <cell r="D76">
            <v>59</v>
          </cell>
          <cell r="E76">
            <v>0.46</v>
          </cell>
          <cell r="F76">
            <v>282316</v>
          </cell>
          <cell r="G76" t="str">
            <v>шт</v>
          </cell>
        </row>
        <row r="77">
          <cell r="A77">
            <v>0</v>
          </cell>
          <cell r="B77" t="str">
            <v xml:space="preserve">                    1.1.2.5.2. Шкафы - INTER-ТА06В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D0000025069</v>
          </cell>
          <cell r="B78" t="str">
            <v xml:space="preserve">                        IN-1321G Шкаф двухдверный, верх стекло / TA06B 1334*422*2100</v>
          </cell>
          <cell r="C78">
            <v>14</v>
          </cell>
          <cell r="D78">
            <v>159.5</v>
          </cell>
          <cell r="E78">
            <v>0.62</v>
          </cell>
          <cell r="F78">
            <v>409398</v>
          </cell>
          <cell r="G78" t="str">
            <v>шт</v>
          </cell>
        </row>
        <row r="79">
          <cell r="A79" t="str">
            <v>D0000026464</v>
          </cell>
          <cell r="B79" t="str">
            <v xml:space="preserve">                        IN-1321U Шкаф двухдверный / TA06B 1334*422*2100</v>
          </cell>
          <cell r="C79">
            <v>20</v>
          </cell>
          <cell r="D79">
            <v>148.26</v>
          </cell>
          <cell r="E79">
            <v>0.68</v>
          </cell>
          <cell r="F79">
            <v>379327</v>
          </cell>
          <cell r="G79" t="str">
            <v>шт</v>
          </cell>
        </row>
        <row r="80">
          <cell r="A80" t="str">
            <v>D0000025071</v>
          </cell>
          <cell r="B80" t="str">
            <v xml:space="preserve">                        IN-2221(2G+2W) Шкаф 4-х дверный / TA06B 2230*422*2100</v>
          </cell>
          <cell r="C80">
            <v>16</v>
          </cell>
          <cell r="D80">
            <v>247</v>
          </cell>
          <cell r="E80">
            <v>1.1000000000000001</v>
          </cell>
          <cell r="F80">
            <v>672788</v>
          </cell>
          <cell r="G80" t="str">
            <v>шт</v>
          </cell>
        </row>
        <row r="81">
          <cell r="A81" t="str">
            <v>D0000026432</v>
          </cell>
          <cell r="B81" t="str">
            <v xml:space="preserve">                        IN-GA Греденция / TA06B 1151*441*860</v>
          </cell>
          <cell r="C81">
            <v>21</v>
          </cell>
          <cell r="D81">
            <v>88</v>
          </cell>
          <cell r="E81">
            <v>0.38</v>
          </cell>
          <cell r="F81">
            <v>250986</v>
          </cell>
          <cell r="G81" t="str">
            <v>шт</v>
          </cell>
        </row>
        <row r="82">
          <cell r="A82" t="str">
            <v>D0000025070</v>
          </cell>
          <cell r="B82" t="str">
            <v xml:space="preserve">                        IN-GB Греденция / TA06B 2270*441*860</v>
          </cell>
          <cell r="C82">
            <v>17</v>
          </cell>
          <cell r="D82">
            <v>158</v>
          </cell>
          <cell r="E82">
            <v>0.63</v>
          </cell>
          <cell r="F82">
            <v>415864</v>
          </cell>
          <cell r="G82" t="str">
            <v>шт</v>
          </cell>
        </row>
        <row r="83">
          <cell r="A83">
            <v>0</v>
          </cell>
          <cell r="B83" t="str">
            <v xml:space="preserve">                1.1.2.6. SUPERJET NEW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 t="str">
            <v>D0000053836</v>
          </cell>
          <cell r="B84" t="str">
            <v xml:space="preserve">                    LZ0406 Тумба подкатная / TA81 /TA15 / 440*557*600</v>
          </cell>
          <cell r="C84">
            <v>6</v>
          </cell>
          <cell r="D84">
            <v>39</v>
          </cell>
          <cell r="E84">
            <v>0.18</v>
          </cell>
          <cell r="F84">
            <v>62633</v>
          </cell>
          <cell r="G84" t="str">
            <v>шт</v>
          </cell>
        </row>
        <row r="85">
          <cell r="A85" t="str">
            <v>D0000053835</v>
          </cell>
          <cell r="B85" t="str">
            <v xml:space="preserve">                    LZ2214-L Стол письменный, левый / TA81 / 2260*1440*750</v>
          </cell>
          <cell r="C85">
            <v>2</v>
          </cell>
          <cell r="D85">
            <v>68</v>
          </cell>
          <cell r="E85">
            <v>0.9</v>
          </cell>
          <cell r="F85">
            <v>298779</v>
          </cell>
          <cell r="G85" t="str">
            <v>шт</v>
          </cell>
        </row>
        <row r="86">
          <cell r="A86" t="str">
            <v>D0000054065</v>
          </cell>
          <cell r="B86" t="str">
            <v xml:space="preserve">                    LZ2214-R Стол письменный, правый / TA81 / 2260*1440*750</v>
          </cell>
          <cell r="C86">
            <v>4</v>
          </cell>
          <cell r="D86">
            <v>68</v>
          </cell>
          <cell r="E86">
            <v>0.9</v>
          </cell>
          <cell r="F86">
            <v>298779</v>
          </cell>
          <cell r="G86" t="str">
            <v>шт</v>
          </cell>
        </row>
        <row r="87">
          <cell r="A87" t="str">
            <v>D0000053837</v>
          </cell>
          <cell r="B87" t="str">
            <v xml:space="preserve">                    LZ3024 Шкаф / TA81 / 3000*450*2400</v>
          </cell>
          <cell r="C87">
            <v>5</v>
          </cell>
          <cell r="D87">
            <v>0</v>
          </cell>
          <cell r="E87">
            <v>0</v>
          </cell>
          <cell r="F87">
            <v>688411</v>
          </cell>
          <cell r="G87" t="str">
            <v>шт</v>
          </cell>
        </row>
        <row r="88">
          <cell r="A88">
            <v>0</v>
          </cell>
          <cell r="B88" t="str">
            <v xml:space="preserve">                1.1.2.7. CROSSOVER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0</v>
          </cell>
          <cell r="B89" t="str">
            <v xml:space="preserve">                    1.1.2.7.1 Столы - CROSSOVER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D0000054337</v>
          </cell>
          <cell r="B90" t="str">
            <v xml:space="preserve">                        XSK1407 Стол брифинг / TA21/TA130/ 1400*700*695</v>
          </cell>
          <cell r="C90">
            <v>4</v>
          </cell>
          <cell r="D90">
            <v>76</v>
          </cell>
          <cell r="E90">
            <v>0.3</v>
          </cell>
          <cell r="F90">
            <v>220991</v>
          </cell>
          <cell r="G90" t="str">
            <v>шт</v>
          </cell>
        </row>
        <row r="91">
          <cell r="A91" t="str">
            <v>D0000055651</v>
          </cell>
          <cell r="B91" t="str">
            <v xml:space="preserve">                        XSK1407 Стол брифинг / TA71/TA130/ 1400*700*695</v>
          </cell>
          <cell r="C91">
            <v>5</v>
          </cell>
          <cell r="D91">
            <v>76</v>
          </cell>
          <cell r="E91">
            <v>0.3</v>
          </cell>
          <cell r="F91">
            <v>229686</v>
          </cell>
          <cell r="G91" t="str">
            <v>шт</v>
          </cell>
        </row>
        <row r="92">
          <cell r="A92" t="str">
            <v>D0000053866</v>
          </cell>
          <cell r="B92" t="str">
            <v xml:space="preserve">                        XSK2220-L Cтол письменный с боковой тумбой/ TA21/TA130/ 2200*2000*750</v>
          </cell>
          <cell r="C92">
            <v>3</v>
          </cell>
          <cell r="D92">
            <v>189</v>
          </cell>
          <cell r="E92">
            <v>1.26</v>
          </cell>
          <cell r="F92">
            <v>658766</v>
          </cell>
          <cell r="G92" t="str">
            <v>шт</v>
          </cell>
        </row>
        <row r="93">
          <cell r="A93" t="str">
            <v>D0000055654</v>
          </cell>
          <cell r="B93" t="str">
            <v xml:space="preserve">                        XSK2220-L Cтол письменный с боковой тумбой/ TA71/TA130/ 2200*2000*750</v>
          </cell>
          <cell r="C93">
            <v>1</v>
          </cell>
          <cell r="D93">
            <v>189</v>
          </cell>
          <cell r="E93">
            <v>1.26</v>
          </cell>
          <cell r="F93">
            <v>703762</v>
          </cell>
          <cell r="G93" t="str">
            <v>шт</v>
          </cell>
        </row>
        <row r="94">
          <cell r="A94" t="str">
            <v>D0000055655</v>
          </cell>
          <cell r="B94" t="str">
            <v xml:space="preserve">                        XSK2220-R  Cтол письменный с боковой тумбой/ TA71/TA130/ 2200*2000*750</v>
          </cell>
          <cell r="C94">
            <v>1</v>
          </cell>
          <cell r="D94">
            <v>189</v>
          </cell>
          <cell r="E94">
            <v>1.26</v>
          </cell>
          <cell r="F94">
            <v>703762</v>
          </cell>
          <cell r="G94" t="str">
            <v>шт</v>
          </cell>
        </row>
        <row r="95">
          <cell r="A95" t="str">
            <v>D0000054253</v>
          </cell>
          <cell r="B95" t="str">
            <v xml:space="preserve">                        XSK2412 Стол для переговоров / TA21/TA130/ 2400*1200*760</v>
          </cell>
          <cell r="C95">
            <v>4</v>
          </cell>
          <cell r="D95">
            <v>170</v>
          </cell>
          <cell r="E95">
            <v>1.1000000000000001</v>
          </cell>
          <cell r="F95">
            <v>472122</v>
          </cell>
          <cell r="G95" t="str">
            <v>шт</v>
          </cell>
        </row>
        <row r="96">
          <cell r="A96" t="str">
            <v>D0000055656</v>
          </cell>
          <cell r="B96" t="str">
            <v xml:space="preserve">                        XSK2412 Стол для переговоров / TA71/TA130/ 2400*1200*760</v>
          </cell>
          <cell r="C96">
            <v>5</v>
          </cell>
          <cell r="D96">
            <v>180</v>
          </cell>
          <cell r="E96">
            <v>1.2</v>
          </cell>
          <cell r="F96">
            <v>479528</v>
          </cell>
          <cell r="G96" t="str">
            <v>шт</v>
          </cell>
        </row>
        <row r="97">
          <cell r="A97" t="str">
            <v>D0000054311</v>
          </cell>
          <cell r="B97" t="str">
            <v xml:space="preserve">                        XSK3615 Стол для переговоров / TA21/TA130/ 3600*1500*760</v>
          </cell>
          <cell r="C97">
            <v>2</v>
          </cell>
          <cell r="D97">
            <v>272</v>
          </cell>
          <cell r="E97">
            <v>1.2</v>
          </cell>
          <cell r="F97">
            <v>810129</v>
          </cell>
          <cell r="G97" t="str">
            <v>шт</v>
          </cell>
        </row>
        <row r="98">
          <cell r="A98">
            <v>0</v>
          </cell>
          <cell r="B98" t="str">
            <v xml:space="preserve">                    1.1.2.7.2. Шкафы CROSSOVER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 t="str">
            <v>D0000053868</v>
          </cell>
          <cell r="B99" t="str">
            <v xml:space="preserve">                        XSK0525L  Боковина шкафа, левая / TA105/TA130/ 500*420*2500</v>
          </cell>
          <cell r="C99">
            <v>9</v>
          </cell>
          <cell r="D99">
            <v>85</v>
          </cell>
          <cell r="E99">
            <v>0.52</v>
          </cell>
          <cell r="F99">
            <v>161513</v>
          </cell>
          <cell r="G99" t="str">
            <v>шт</v>
          </cell>
        </row>
        <row r="100">
          <cell r="A100" t="str">
            <v>D0000053869</v>
          </cell>
          <cell r="B100" t="str">
            <v xml:space="preserve">                        XSK0525R Боковина шкафа, правая / TA105/TA130/ 500*420*2500</v>
          </cell>
          <cell r="C100">
            <v>9</v>
          </cell>
          <cell r="D100">
            <v>85</v>
          </cell>
          <cell r="E100">
            <v>0.52</v>
          </cell>
          <cell r="F100">
            <v>161513</v>
          </cell>
          <cell r="G100" t="str">
            <v>шт</v>
          </cell>
        </row>
        <row r="101">
          <cell r="A101" t="str">
            <v>D0000053867</v>
          </cell>
          <cell r="B101" t="str">
            <v xml:space="preserve">                        XSK1625  Шкаф / TA21/TA130/ 1600*420*2500</v>
          </cell>
          <cell r="C101">
            <v>4</v>
          </cell>
          <cell r="D101">
            <v>250</v>
          </cell>
          <cell r="E101">
            <v>1.2</v>
          </cell>
          <cell r="F101">
            <v>539061</v>
          </cell>
          <cell r="G101" t="str">
            <v>шт</v>
          </cell>
        </row>
        <row r="102">
          <cell r="A102" t="str">
            <v>D0000055652</v>
          </cell>
          <cell r="B102" t="str">
            <v xml:space="preserve">                        XSK1625  Шкаф / TA71/TA130/ 1600*420*2500</v>
          </cell>
          <cell r="C102">
            <v>5</v>
          </cell>
          <cell r="D102">
            <v>250</v>
          </cell>
          <cell r="E102">
            <v>1.3</v>
          </cell>
          <cell r="F102">
            <v>555127</v>
          </cell>
          <cell r="G102" t="str">
            <v>шт</v>
          </cell>
        </row>
        <row r="103">
          <cell r="A103" t="str">
            <v>D0000054338</v>
          </cell>
          <cell r="B103" t="str">
            <v xml:space="preserve">                        XSK1908TC2  Греденция / TA21/TA130/ 1956*400*800</v>
          </cell>
          <cell r="C103">
            <v>4</v>
          </cell>
          <cell r="D103">
            <v>129</v>
          </cell>
          <cell r="E103">
            <v>0.72</v>
          </cell>
          <cell r="F103">
            <v>333540</v>
          </cell>
          <cell r="G103" t="str">
            <v>шт</v>
          </cell>
        </row>
        <row r="104">
          <cell r="A104" t="str">
            <v>D0000055653</v>
          </cell>
          <cell r="B104" t="str">
            <v xml:space="preserve">                        XSK1908TC2  Греденция / TA71/TA130/ 1956*400*800</v>
          </cell>
          <cell r="C104">
            <v>4</v>
          </cell>
          <cell r="D104">
            <v>129</v>
          </cell>
          <cell r="E104">
            <v>0.72</v>
          </cell>
          <cell r="F104">
            <v>370971</v>
          </cell>
          <cell r="G104" t="str">
            <v>шт</v>
          </cell>
        </row>
        <row r="105">
          <cell r="A105">
            <v>0</v>
          </cell>
          <cell r="B105" t="str">
            <v xml:space="preserve">                1.1.2.8. STONE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0</v>
          </cell>
          <cell r="B106" t="str">
            <v xml:space="preserve">                    1.1.2.8.1. Столы STONE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 t="str">
            <v>D0000056697</v>
          </cell>
          <cell r="B107" t="str">
            <v xml:space="preserve">                        E1ZP1207 Стол-брифинг / столешница  каменный шпон / опора TA13 / 1200*700*750</v>
          </cell>
          <cell r="C107">
            <v>5</v>
          </cell>
          <cell r="D107">
            <v>52</v>
          </cell>
          <cell r="E107">
            <v>0.19</v>
          </cell>
          <cell r="F107">
            <v>161414</v>
          </cell>
          <cell r="G107" t="str">
            <v>шт</v>
          </cell>
        </row>
        <row r="108">
          <cell r="A108" t="str">
            <v>D0000056690</v>
          </cell>
          <cell r="B108" t="str">
            <v xml:space="preserve">                        E1ZP1207 Стол-брифинг / столешница  каменный шпон / опора TA16 / 1200*700*750</v>
          </cell>
          <cell r="C108">
            <v>5</v>
          </cell>
          <cell r="D108">
            <v>52</v>
          </cell>
          <cell r="E108">
            <v>0.19</v>
          </cell>
          <cell r="F108">
            <v>161414</v>
          </cell>
          <cell r="G108" t="str">
            <v>шт</v>
          </cell>
        </row>
        <row r="109">
          <cell r="A109" t="str">
            <v>D0000056688</v>
          </cell>
          <cell r="B109" t="str">
            <v xml:space="preserve">                        E1ZP2216L Стол письменный  / TA81 / столешница  кз TA121, каменный шпон / опора TA16 / 2200*1600*750</v>
          </cell>
          <cell r="C109">
            <v>4</v>
          </cell>
          <cell r="D109">
            <v>199.5</v>
          </cell>
          <cell r="E109">
            <v>1.3</v>
          </cell>
          <cell r="F109">
            <v>464252</v>
          </cell>
          <cell r="G109" t="str">
            <v>шт</v>
          </cell>
        </row>
        <row r="110">
          <cell r="A110" t="str">
            <v>D0000056698</v>
          </cell>
          <cell r="B110" t="str">
            <v xml:space="preserve">                        E1ZP2216L Стол письменный  / TA85 / столешница  кз TA120, каменный шпон / опора TA13 / 2200*1600*750</v>
          </cell>
          <cell r="C110">
            <v>2</v>
          </cell>
          <cell r="D110">
            <v>199.5</v>
          </cell>
          <cell r="E110">
            <v>1.3</v>
          </cell>
          <cell r="F110">
            <v>464252</v>
          </cell>
          <cell r="G110" t="str">
            <v>шт</v>
          </cell>
        </row>
        <row r="111">
          <cell r="A111" t="str">
            <v>D0000056689</v>
          </cell>
          <cell r="B111" t="str">
            <v xml:space="preserve">                        E1ZP2216R Стол письменный  / TA81 / столешница  кз TA121, каменный шпон / опора TA16 / 2200*1600*750</v>
          </cell>
          <cell r="C111">
            <v>4</v>
          </cell>
          <cell r="D111">
            <v>199.5</v>
          </cell>
          <cell r="E111">
            <v>1.3</v>
          </cell>
          <cell r="F111">
            <v>464252</v>
          </cell>
          <cell r="G111" t="str">
            <v>шт</v>
          </cell>
        </row>
        <row r="112">
          <cell r="A112" t="str">
            <v>D0000056699</v>
          </cell>
          <cell r="B112" t="str">
            <v xml:space="preserve">                        E1ZP2216R Стол письменный  / TA85 / столешница  кз TA120, каменный шпон / опора TA13 / 2200*1600*750</v>
          </cell>
          <cell r="C112">
            <v>3</v>
          </cell>
          <cell r="D112">
            <v>199.5</v>
          </cell>
          <cell r="E112">
            <v>1.3</v>
          </cell>
          <cell r="F112">
            <v>464252</v>
          </cell>
          <cell r="G112" t="str">
            <v>шт</v>
          </cell>
        </row>
        <row r="113">
          <cell r="A113" t="str">
            <v>D0000056692</v>
          </cell>
          <cell r="B113" t="str">
            <v xml:space="preserve">                        E1ZP2412D Стол для переговоров  / TA81 / кз TA121 / 2400*1200*750</v>
          </cell>
          <cell r="C113">
            <v>5</v>
          </cell>
          <cell r="D113">
            <v>155</v>
          </cell>
          <cell r="E113">
            <v>1.1000000000000001</v>
          </cell>
          <cell r="F113">
            <v>442984</v>
          </cell>
          <cell r="G113" t="str">
            <v>шт</v>
          </cell>
        </row>
        <row r="114">
          <cell r="A114">
            <v>0</v>
          </cell>
          <cell r="B114" t="str">
            <v xml:space="preserve">                    1.1.2.8.2. Шкафы STONE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 t="str">
            <v>D0000056693</v>
          </cell>
          <cell r="B115" t="str">
            <v xml:space="preserve">                        E1ZP Шкаф /  TA12/ двери каменный шпон / 2400*400*2200</v>
          </cell>
          <cell r="C115">
            <v>4</v>
          </cell>
          <cell r="D115">
            <v>295</v>
          </cell>
          <cell r="E115">
            <v>0.95</v>
          </cell>
          <cell r="F115">
            <v>609333</v>
          </cell>
          <cell r="G115" t="str">
            <v>шт</v>
          </cell>
        </row>
        <row r="116">
          <cell r="A116" t="str">
            <v>D0000056691</v>
          </cell>
          <cell r="B116" t="str">
            <v xml:space="preserve">                        E1ZP1912 Греденция / TA81/TA12 / дверь каменный шпон / перегородки кз TA121 / 1900*400*1200</v>
          </cell>
          <cell r="C116">
            <v>7</v>
          </cell>
          <cell r="D116">
            <v>125</v>
          </cell>
          <cell r="E116">
            <v>1.3</v>
          </cell>
          <cell r="F116">
            <v>366802</v>
          </cell>
          <cell r="G116" t="str">
            <v>шт</v>
          </cell>
        </row>
        <row r="117">
          <cell r="A117" t="str">
            <v>D0000056700</v>
          </cell>
          <cell r="B117" t="str">
            <v xml:space="preserve">                        E1ZP1912 Греденция / TA85/TA102 / дверь каменный шпон / перегородки кз TA120 / 1900*400*1200</v>
          </cell>
          <cell r="C117">
            <v>5</v>
          </cell>
          <cell r="D117">
            <v>125</v>
          </cell>
          <cell r="E117">
            <v>1.3</v>
          </cell>
          <cell r="F117">
            <v>366802</v>
          </cell>
          <cell r="G117" t="str">
            <v>шт</v>
          </cell>
        </row>
        <row r="118">
          <cell r="A118">
            <v>0</v>
          </cell>
          <cell r="B118" t="str">
            <v xml:space="preserve">                1.1.2.9. EXUPÉRY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D0000056867</v>
          </cell>
          <cell r="B119" t="str">
            <v xml:space="preserve">                    P1ZP2220L Стол письменный с боковой тумбой /TA18/ TA40/ TA19/ TA14/ 2200*2050*750</v>
          </cell>
          <cell r="C119">
            <v>2</v>
          </cell>
          <cell r="D119">
            <v>223</v>
          </cell>
          <cell r="E119">
            <v>1.7</v>
          </cell>
          <cell r="F119">
            <v>552875</v>
          </cell>
          <cell r="G119" t="str">
            <v>шт</v>
          </cell>
        </row>
        <row r="120">
          <cell r="A120" t="str">
            <v>D0000056868</v>
          </cell>
          <cell r="B120" t="str">
            <v xml:space="preserve">                    P1ZP2220R Стол письменный с боковой тумбой /TA18/ TA40/ TA19/ TA14/ 2200*2050*750</v>
          </cell>
          <cell r="C120">
            <v>3</v>
          </cell>
          <cell r="D120">
            <v>223</v>
          </cell>
          <cell r="E120">
            <v>1.7</v>
          </cell>
          <cell r="F120">
            <v>552875</v>
          </cell>
          <cell r="G120" t="str">
            <v>шт</v>
          </cell>
        </row>
        <row r="121">
          <cell r="A121" t="str">
            <v>D0000056870</v>
          </cell>
          <cell r="B121" t="str">
            <v xml:space="preserve">                    P1ZP2412D Стол переговоров /TA18/ TA12/ TA40/ 2400*1200*750</v>
          </cell>
          <cell r="C121">
            <v>5</v>
          </cell>
          <cell r="D121">
            <v>140</v>
          </cell>
          <cell r="E121">
            <v>1.1000000000000001</v>
          </cell>
          <cell r="F121">
            <v>448612</v>
          </cell>
          <cell r="G121" t="str">
            <v>шт</v>
          </cell>
        </row>
        <row r="122">
          <cell r="A122" t="str">
            <v>D0000056869</v>
          </cell>
          <cell r="B122" t="str">
            <v xml:space="preserve">                    P1ZP2824HA Шкаф /TA19/TA18/ TA15/ 2800*470*2430</v>
          </cell>
          <cell r="C122">
            <v>5</v>
          </cell>
          <cell r="D122">
            <v>411</v>
          </cell>
          <cell r="E122">
            <v>2.2000000000000002</v>
          </cell>
          <cell r="F122">
            <v>716804</v>
          </cell>
          <cell r="G122" t="str">
            <v>шт</v>
          </cell>
        </row>
        <row r="123">
          <cell r="A123" t="str">
            <v>D0000056866</v>
          </cell>
          <cell r="B123" t="str">
            <v xml:space="preserve">                    Стол брифинг /TA18/ TA40/ 1300*700</v>
          </cell>
          <cell r="C123">
            <v>1</v>
          </cell>
          <cell r="D123">
            <v>0</v>
          </cell>
          <cell r="E123">
            <v>0</v>
          </cell>
          <cell r="F123">
            <v>175702</v>
          </cell>
          <cell r="G123" t="str">
            <v>шт</v>
          </cell>
        </row>
        <row r="124">
          <cell r="A124">
            <v>0</v>
          </cell>
          <cell r="B124" t="str">
            <v xml:space="preserve">            1.1.3. Бизнес класс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0</v>
          </cell>
          <cell r="B125" t="str">
            <v xml:space="preserve">                1.1.3.1. ARES LUX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0</v>
          </cell>
          <cell r="B126" t="str">
            <v xml:space="preserve">                    1.1.3.1.1. Столы ARES LUX - TA28YA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 t="str">
            <v>D0000053950</v>
          </cell>
          <cell r="B127" t="str">
            <v xml:space="preserve">                        ARES LUX WNS1207 Брифинг /TA28YA /1200*700*756*</v>
          </cell>
          <cell r="C127">
            <v>3</v>
          </cell>
          <cell r="D127">
            <v>26</v>
          </cell>
          <cell r="E127">
            <v>0.2</v>
          </cell>
          <cell r="F127">
            <v>154224</v>
          </cell>
          <cell r="G127" t="str">
            <v>шт</v>
          </cell>
        </row>
        <row r="128">
          <cell r="A128" t="str">
            <v>D0000053949</v>
          </cell>
          <cell r="B128" t="str">
            <v xml:space="preserve">                        ARES LUX WNS1816R Cтол письменный с боковой тумбой /TA28YA /TA12 /1800*1600*756*</v>
          </cell>
          <cell r="C128">
            <v>2</v>
          </cell>
          <cell r="D128">
            <v>0</v>
          </cell>
          <cell r="E128">
            <v>0</v>
          </cell>
          <cell r="F128">
            <v>255074</v>
          </cell>
          <cell r="G128" t="str">
            <v>шт</v>
          </cell>
        </row>
        <row r="129">
          <cell r="A129" t="str">
            <v>D0000051262</v>
          </cell>
          <cell r="B129" t="str">
            <v xml:space="preserve">                        ARES LUX WNS2016R Cтол письменный с боковой тумбой /TA28YA /TA12 /2000*1600*756*</v>
          </cell>
          <cell r="C129">
            <v>5</v>
          </cell>
          <cell r="D129">
            <v>132</v>
          </cell>
          <cell r="E129">
            <v>1.2</v>
          </cell>
          <cell r="F129">
            <v>255074</v>
          </cell>
          <cell r="G129" t="str">
            <v>шт</v>
          </cell>
        </row>
        <row r="130">
          <cell r="A130" t="str">
            <v>D0000051265</v>
          </cell>
          <cell r="B130" t="str">
            <v xml:space="preserve">                        ARES LUX WNS2412D Стол для переговоров /TA28YA /TA12 /2400*1200*756*</v>
          </cell>
          <cell r="C130">
            <v>11</v>
          </cell>
          <cell r="D130">
            <v>93</v>
          </cell>
          <cell r="E130">
            <v>1.1000000000000001</v>
          </cell>
          <cell r="F130">
            <v>458259</v>
          </cell>
          <cell r="G130" t="str">
            <v>шт</v>
          </cell>
        </row>
        <row r="131">
          <cell r="A131">
            <v>0</v>
          </cell>
          <cell r="B131" t="str">
            <v xml:space="preserve">                    1.1.3.1.2. Шкафы ARES LUX - TA28YA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 t="str">
            <v>D0000051263</v>
          </cell>
          <cell r="B132" t="str">
            <v xml:space="preserve">                        ARES LUX WNS1508 Шкаф-греденция с 4-мя дверками /TA28YA /TA12 /1572*400*800*</v>
          </cell>
          <cell r="C132">
            <v>16</v>
          </cell>
          <cell r="D132">
            <v>84</v>
          </cell>
          <cell r="E132">
            <v>0.42</v>
          </cell>
          <cell r="F132">
            <v>158949</v>
          </cell>
          <cell r="G132" t="str">
            <v>шт</v>
          </cell>
        </row>
        <row r="133">
          <cell r="A133" t="str">
            <v>D0000051264</v>
          </cell>
          <cell r="B133" t="str">
            <v xml:space="preserve">                        ARES LUX WNS1908 Шкаф-греденция с 5 дверками /TA28YA /TA12 /1955*400*800*</v>
          </cell>
          <cell r="C133">
            <v>2</v>
          </cell>
          <cell r="D133">
            <v>98</v>
          </cell>
          <cell r="E133">
            <v>0.5</v>
          </cell>
          <cell r="F133">
            <v>212925</v>
          </cell>
          <cell r="G133" t="str">
            <v>шт</v>
          </cell>
        </row>
        <row r="134">
          <cell r="A134" t="str">
            <v>D0000051266</v>
          </cell>
          <cell r="B134" t="str">
            <v xml:space="preserve">                        ARES LUX XCEO2820-A Шкаф ( с подсветкой)  /TA28YA /TA12 /2800*400*2000*</v>
          </cell>
          <cell r="C134">
            <v>5</v>
          </cell>
          <cell r="D134">
            <v>305</v>
          </cell>
          <cell r="E134">
            <v>1.1000000000000001</v>
          </cell>
          <cell r="F134">
            <v>429316</v>
          </cell>
          <cell r="G134" t="str">
            <v>шт</v>
          </cell>
        </row>
        <row r="135">
          <cell r="A135">
            <v>0</v>
          </cell>
          <cell r="B135" t="str">
            <v xml:space="preserve">                    1.1.3.1.3. Столы ARES LUX - TA29YA 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 t="str">
            <v>D0000053300</v>
          </cell>
          <cell r="B136" t="str">
            <v xml:space="preserve">                        ARES LUX WNS1107 Cтол круглый  /TA29YA / опоры хром /1100*756</v>
          </cell>
          <cell r="C136">
            <v>15</v>
          </cell>
          <cell r="D136">
            <v>50</v>
          </cell>
          <cell r="E136">
            <v>0.3</v>
          </cell>
          <cell r="F136">
            <v>178216</v>
          </cell>
          <cell r="G136" t="str">
            <v>шт</v>
          </cell>
        </row>
        <row r="137">
          <cell r="A137" t="str">
            <v>D0000053953</v>
          </cell>
          <cell r="B137" t="str">
            <v xml:space="preserve">                        ARES LUX WNS1207 Брифинг /TA29YA /1200*700*756</v>
          </cell>
          <cell r="C137">
            <v>12</v>
          </cell>
          <cell r="D137">
            <v>26</v>
          </cell>
          <cell r="E137">
            <v>0.2</v>
          </cell>
          <cell r="F137">
            <v>154224</v>
          </cell>
          <cell r="G137" t="str">
            <v>шт</v>
          </cell>
        </row>
        <row r="138">
          <cell r="A138" t="str">
            <v>D0000052259</v>
          </cell>
          <cell r="B138" t="str">
            <v xml:space="preserve">                        ARES LUX WNS1816L Cтол письменный с боковой тумбой /TA29YA /TA102 /1800*1600*756</v>
          </cell>
          <cell r="C138">
            <v>12</v>
          </cell>
          <cell r="D138">
            <v>123</v>
          </cell>
          <cell r="E138">
            <v>0.5</v>
          </cell>
          <cell r="F138">
            <v>255074</v>
          </cell>
          <cell r="G138" t="str">
            <v>шт</v>
          </cell>
        </row>
        <row r="139">
          <cell r="A139" t="str">
            <v>D0000050694</v>
          </cell>
          <cell r="B139" t="str">
            <v xml:space="preserve">                        ARES LUX WNS1816R Cтол письменный с боковой тумбой /TA29YA /TA102 /1800*1600*756</v>
          </cell>
          <cell r="C139">
            <v>14</v>
          </cell>
          <cell r="D139">
            <v>123</v>
          </cell>
          <cell r="E139">
            <v>1.1000000000000001</v>
          </cell>
          <cell r="F139">
            <v>255074</v>
          </cell>
          <cell r="G139" t="str">
            <v>шт</v>
          </cell>
        </row>
        <row r="140">
          <cell r="A140" t="str">
            <v>D0000053951</v>
          </cell>
          <cell r="B140" t="str">
            <v xml:space="preserve">                        ARES LUX WNS2016L Cтол письменный с боковой тумбой /TA29YA /TA102 /2000*1600*756</v>
          </cell>
          <cell r="C140">
            <v>6</v>
          </cell>
          <cell r="D140">
            <v>123</v>
          </cell>
          <cell r="E140">
            <v>0.52</v>
          </cell>
          <cell r="F140">
            <v>255074</v>
          </cell>
          <cell r="G140" t="str">
            <v>шт</v>
          </cell>
        </row>
        <row r="141">
          <cell r="A141" t="str">
            <v>D0000053952</v>
          </cell>
          <cell r="B141" t="str">
            <v xml:space="preserve">                        ARES LUX WNS2016R Cтол письменный с боковой тумбой /TA29YA /TA102 /2000*1600*756</v>
          </cell>
          <cell r="C141">
            <v>11</v>
          </cell>
          <cell r="D141">
            <v>123</v>
          </cell>
          <cell r="E141">
            <v>0.52</v>
          </cell>
          <cell r="F141">
            <v>255074</v>
          </cell>
          <cell r="G141" t="str">
            <v>шт</v>
          </cell>
        </row>
        <row r="142">
          <cell r="A142" t="str">
            <v>D0000053219</v>
          </cell>
          <cell r="B142" t="str">
            <v xml:space="preserve">                        ARES LUX WNS2412D Стол для переговоров /TA29YA/2400*1200*750</v>
          </cell>
          <cell r="C142">
            <v>9</v>
          </cell>
          <cell r="D142">
            <v>93</v>
          </cell>
          <cell r="E142">
            <v>1.1000000000000001</v>
          </cell>
          <cell r="F142">
            <v>458259</v>
          </cell>
          <cell r="G142" t="str">
            <v>шт</v>
          </cell>
        </row>
        <row r="143">
          <cell r="A143">
            <v>0</v>
          </cell>
          <cell r="B143" t="str">
            <v xml:space="preserve">                    1.1.3.1.4. Шкафы ARES LUX - TA29YA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 t="str">
            <v>D0000050697</v>
          </cell>
          <cell r="B144" t="str">
            <v xml:space="preserve">                        ARES LUX WNS1508 Шкаф-греденция с 4-мя дверками /TA29YA /TA102 /1572*400*800</v>
          </cell>
          <cell r="C144">
            <v>19</v>
          </cell>
          <cell r="D144">
            <v>84</v>
          </cell>
          <cell r="E144">
            <v>0.42</v>
          </cell>
          <cell r="F144">
            <v>158949</v>
          </cell>
          <cell r="G144" t="str">
            <v>шт</v>
          </cell>
        </row>
        <row r="145">
          <cell r="A145" t="str">
            <v>D0000054853</v>
          </cell>
          <cell r="B145" t="str">
            <v xml:space="preserve">                        ARES LUX WNS1908 Шкаф-греденция с 5 дверками /TA29YA /TA102 /1955*400*800</v>
          </cell>
          <cell r="C145">
            <v>9</v>
          </cell>
          <cell r="D145">
            <v>98</v>
          </cell>
          <cell r="E145">
            <v>0.5</v>
          </cell>
          <cell r="F145">
            <v>212925</v>
          </cell>
          <cell r="G145" t="str">
            <v>шт</v>
          </cell>
        </row>
        <row r="146">
          <cell r="A146" t="str">
            <v>D0000053954</v>
          </cell>
          <cell r="B146" t="str">
            <v xml:space="preserve">                        ARES LUX XCEO2820-A Шкаф ( с подсветкой)  /TA29YA /TA102 /2800*400*2000</v>
          </cell>
          <cell r="C146">
            <v>8</v>
          </cell>
          <cell r="D146">
            <v>305</v>
          </cell>
          <cell r="E146">
            <v>1.1000000000000001</v>
          </cell>
          <cell r="F146">
            <v>429316</v>
          </cell>
          <cell r="G146" t="str">
            <v>шт</v>
          </cell>
        </row>
        <row r="147">
          <cell r="A147">
            <v>0</v>
          </cell>
          <cell r="B147" t="str">
            <v xml:space="preserve">                    1.1.3.1.5. Столы ARES LUX - TA28YA _NEW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 t="str">
            <v>D0000055282</v>
          </cell>
          <cell r="B148" t="str">
            <v xml:space="preserve">                        ARES LUX WNS1107 Cтол круглый  /TA28YA NEW /опоры черн /1100*756</v>
          </cell>
          <cell r="C148">
            <v>22</v>
          </cell>
          <cell r="D148">
            <v>50</v>
          </cell>
          <cell r="E148">
            <v>0.3</v>
          </cell>
          <cell r="F148">
            <v>178216</v>
          </cell>
          <cell r="G148" t="str">
            <v>шт</v>
          </cell>
        </row>
        <row r="149">
          <cell r="A149" t="str">
            <v>D0000055283</v>
          </cell>
          <cell r="B149" t="str">
            <v xml:space="preserve">                        ARES LUX WNS1207 Брифинг /TA28YA NEW /1200*700*756</v>
          </cell>
          <cell r="C149">
            <v>28</v>
          </cell>
          <cell r="D149">
            <v>26</v>
          </cell>
          <cell r="E149">
            <v>0.2</v>
          </cell>
          <cell r="F149">
            <v>154224</v>
          </cell>
          <cell r="G149" t="str">
            <v>шт</v>
          </cell>
        </row>
        <row r="150">
          <cell r="A150" t="str">
            <v>D0000055284</v>
          </cell>
          <cell r="B150" t="str">
            <v xml:space="preserve">                        ARES LUX WNS1816L Cтол письменный с боковой тумбой /TA28YA NEW /TA12 /1800*1600*756</v>
          </cell>
          <cell r="C150">
            <v>19</v>
          </cell>
          <cell r="D150">
            <v>120</v>
          </cell>
          <cell r="E150">
            <v>0.5</v>
          </cell>
          <cell r="F150">
            <v>255074</v>
          </cell>
          <cell r="G150" t="str">
            <v>шт</v>
          </cell>
        </row>
        <row r="151">
          <cell r="A151" t="str">
            <v>D0000055285</v>
          </cell>
          <cell r="B151" t="str">
            <v xml:space="preserve">                        ARES LUX WNS1816R Cтол письменный с боковой тумбой /TA28YA NEW /TA12 /1800*1600*756</v>
          </cell>
          <cell r="C151">
            <v>17</v>
          </cell>
          <cell r="D151">
            <v>120</v>
          </cell>
          <cell r="E151">
            <v>0.5</v>
          </cell>
          <cell r="F151">
            <v>255074</v>
          </cell>
          <cell r="G151" t="str">
            <v>шт</v>
          </cell>
        </row>
        <row r="152">
          <cell r="A152" t="str">
            <v>D0000055286</v>
          </cell>
          <cell r="B152" t="str">
            <v xml:space="preserve">                        ARES LUX WNS2016L Cтол письменный с боковой тумбой /TA28YA NEW /TA12 /2000*1600*756</v>
          </cell>
          <cell r="C152">
            <v>10</v>
          </cell>
          <cell r="D152">
            <v>132</v>
          </cell>
          <cell r="E152">
            <v>1.2</v>
          </cell>
          <cell r="F152">
            <v>255074</v>
          </cell>
          <cell r="G152" t="str">
            <v>шт</v>
          </cell>
        </row>
        <row r="153">
          <cell r="A153" t="str">
            <v>D0000055287</v>
          </cell>
          <cell r="B153" t="str">
            <v xml:space="preserve">                        ARES LUX WNS2016R Cтол письменный с боковой тумбой /TA28YA NEW /TA12 /2000*1600*756</v>
          </cell>
          <cell r="C153">
            <v>11</v>
          </cell>
          <cell r="D153">
            <v>132</v>
          </cell>
          <cell r="E153">
            <v>1.2</v>
          </cell>
          <cell r="F153">
            <v>255074</v>
          </cell>
          <cell r="G153" t="str">
            <v>шт</v>
          </cell>
        </row>
        <row r="154">
          <cell r="A154" t="str">
            <v>D0000055449</v>
          </cell>
          <cell r="B154" t="str">
            <v xml:space="preserve">                        ARES LUX WNS2216L Cтол письменный с боковой тумбой /TA28YA NEW /TA12 /2200*1600*756</v>
          </cell>
          <cell r="C154">
            <v>10</v>
          </cell>
          <cell r="D154">
            <v>132</v>
          </cell>
          <cell r="E154">
            <v>1.2</v>
          </cell>
          <cell r="F154">
            <v>274696</v>
          </cell>
          <cell r="G154" t="str">
            <v>шт</v>
          </cell>
        </row>
        <row r="155">
          <cell r="A155" t="str">
            <v>D0000055450</v>
          </cell>
          <cell r="B155" t="str">
            <v xml:space="preserve">                        ARES LUX WNS2216R Cтол письменный с боковой тумбой /TA28YA NEW /TA12 /2200*1600*756</v>
          </cell>
          <cell r="C155">
            <v>11</v>
          </cell>
          <cell r="D155">
            <v>132</v>
          </cell>
          <cell r="E155">
            <v>1.2</v>
          </cell>
          <cell r="F155">
            <v>274696</v>
          </cell>
          <cell r="G155" t="str">
            <v>шт</v>
          </cell>
        </row>
        <row r="156">
          <cell r="A156" t="str">
            <v>D0000055288</v>
          </cell>
          <cell r="B156" t="str">
            <v xml:space="preserve">                        ARES LUX WNS2412D Стол для переговоров /TA28YA NEW/2400*1200*756</v>
          </cell>
          <cell r="C156">
            <v>4</v>
          </cell>
          <cell r="D156">
            <v>93</v>
          </cell>
          <cell r="E156">
            <v>1.1000000000000001</v>
          </cell>
          <cell r="F156">
            <v>458259</v>
          </cell>
          <cell r="G156" t="str">
            <v>шт</v>
          </cell>
        </row>
        <row r="157">
          <cell r="A157">
            <v>0</v>
          </cell>
          <cell r="B157" t="str">
            <v xml:space="preserve">                    1.1.3.1.6. Шкафы ARES LUX - TA28YA _NEW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 t="str">
            <v>D0000055289</v>
          </cell>
          <cell r="B158" t="str">
            <v xml:space="preserve">                        ARES LUX WNS1508 Шкаф-греденция с 4-мя дверками /TA28YA NEW/TA12 /1572*400*800</v>
          </cell>
          <cell r="C158">
            <v>3</v>
          </cell>
          <cell r="D158">
            <v>84</v>
          </cell>
          <cell r="E158">
            <v>0.42</v>
          </cell>
          <cell r="F158">
            <v>158949</v>
          </cell>
          <cell r="G158" t="str">
            <v>шт</v>
          </cell>
        </row>
        <row r="159">
          <cell r="A159" t="str">
            <v>D0000055290</v>
          </cell>
          <cell r="B159" t="str">
            <v xml:space="preserve">                        ARES LUX WNS1908 Шкаф-греденция с 5 дверками /TA28YA NEW /TA12 /1955*400*800</v>
          </cell>
          <cell r="C159">
            <v>6</v>
          </cell>
          <cell r="D159">
            <v>98</v>
          </cell>
          <cell r="E159">
            <v>0.5</v>
          </cell>
          <cell r="F159">
            <v>212925</v>
          </cell>
          <cell r="G159" t="str">
            <v>шт</v>
          </cell>
        </row>
        <row r="160">
          <cell r="A160" t="str">
            <v>D0000055451</v>
          </cell>
          <cell r="B160" t="str">
            <v xml:space="preserve">                        ARES LUX WNS2118W Шкаф /TA28YA NEW /TA12 /2150*400*2000</v>
          </cell>
          <cell r="C160">
            <v>1</v>
          </cell>
          <cell r="D160">
            <v>194</v>
          </cell>
          <cell r="E160">
            <v>1.2</v>
          </cell>
          <cell r="F160">
            <v>406462</v>
          </cell>
          <cell r="G160" t="str">
            <v>шт</v>
          </cell>
        </row>
        <row r="161">
          <cell r="A161" t="str">
            <v>D0000055291</v>
          </cell>
          <cell r="B161" t="str">
            <v xml:space="preserve">                        ARES LUX XCEO2820-A Шкаф ( с подсветкой)  /TA28YA NEW /TA12 /2800*400*2000</v>
          </cell>
          <cell r="C161">
            <v>3</v>
          </cell>
          <cell r="D161">
            <v>305</v>
          </cell>
          <cell r="E161">
            <v>1.1000000000000001</v>
          </cell>
          <cell r="F161">
            <v>429316</v>
          </cell>
          <cell r="G161" t="str">
            <v>шт</v>
          </cell>
        </row>
        <row r="162">
          <cell r="A162">
            <v>0</v>
          </cell>
          <cell r="B162" t="str">
            <v xml:space="preserve">                1.1.3.2. WINTER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0</v>
          </cell>
          <cell r="B163" t="str">
            <v xml:space="preserve">                    1.1.3.2.1. WINTER-TA28YA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D0000053865</v>
          </cell>
          <cell r="B164" t="str">
            <v xml:space="preserve">                        SN2018Z- L Cтол письменный с боковой тумбой,подъемный механизм / TA28YA/TA12/ 2000*1800*750-1050</v>
          </cell>
          <cell r="C164">
            <v>12</v>
          </cell>
          <cell r="D164">
            <v>151</v>
          </cell>
          <cell r="E164">
            <v>1.26</v>
          </cell>
          <cell r="F164">
            <v>295367</v>
          </cell>
          <cell r="G164" t="str">
            <v>шт</v>
          </cell>
        </row>
        <row r="165">
          <cell r="A165" t="str">
            <v>D0000054251</v>
          </cell>
          <cell r="B165" t="str">
            <v xml:space="preserve">                        SN2018Z- R  Cтол письменный с боковой тумбой.подъемный механизм / TA28YA/TA12/ 2000*1800*750-1050</v>
          </cell>
          <cell r="C165">
            <v>10</v>
          </cell>
          <cell r="D165">
            <v>185</v>
          </cell>
          <cell r="E165">
            <v>1.26</v>
          </cell>
          <cell r="F165">
            <v>295367</v>
          </cell>
          <cell r="G165" t="str">
            <v>шт</v>
          </cell>
        </row>
        <row r="166">
          <cell r="A166" t="str">
            <v>D0000054252</v>
          </cell>
          <cell r="B166" t="str">
            <v xml:space="preserve">                        SN2209 Стол переговоров / TA28YA/ 2200-900*750 (кабель канал с 3 розетками)</v>
          </cell>
          <cell r="C166">
            <v>4</v>
          </cell>
          <cell r="D166">
            <v>86</v>
          </cell>
          <cell r="E166">
            <v>1.18</v>
          </cell>
          <cell r="F166">
            <v>293497</v>
          </cell>
          <cell r="G166" t="str">
            <v>шт</v>
          </cell>
        </row>
        <row r="167">
          <cell r="A167">
            <v>0</v>
          </cell>
          <cell r="B167" t="str">
            <v xml:space="preserve">                    1.1.3.2.2. WINTER-TA29YA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 t="str">
            <v>D0000053850</v>
          </cell>
          <cell r="B168" t="str">
            <v xml:space="preserve">                        SN2018Z- L Cтол письменный с боковой тумбой,подъемный механизм / TA29YA/TA102/ 2000*1800*750-1050</v>
          </cell>
          <cell r="C168">
            <v>7</v>
          </cell>
          <cell r="D168">
            <v>185</v>
          </cell>
          <cell r="E168">
            <v>1.2</v>
          </cell>
          <cell r="F168">
            <v>295367</v>
          </cell>
          <cell r="G168" t="str">
            <v>шт</v>
          </cell>
        </row>
        <row r="169">
          <cell r="A169" t="str">
            <v>D0000053851</v>
          </cell>
          <cell r="B169" t="str">
            <v xml:space="preserve">                        SN2018Z- R  Cтол письменный с боковой тумбой.подъемный механизм / TA29YA/TA102/ 2000*1800*750-1050</v>
          </cell>
          <cell r="C169">
            <v>5</v>
          </cell>
          <cell r="D169">
            <v>185</v>
          </cell>
          <cell r="E169">
            <v>1.2</v>
          </cell>
          <cell r="F169">
            <v>295367</v>
          </cell>
          <cell r="G169" t="str">
            <v>шт</v>
          </cell>
        </row>
        <row r="170">
          <cell r="A170" t="str">
            <v>D0000053852</v>
          </cell>
          <cell r="B170" t="str">
            <v xml:space="preserve">                        SN2209 Стол переговоров / TA29YA/ 2200-900*750 (кабель канал с 3 розетками)</v>
          </cell>
          <cell r="C170">
            <v>5</v>
          </cell>
          <cell r="D170">
            <v>86</v>
          </cell>
          <cell r="E170">
            <v>1.18</v>
          </cell>
          <cell r="F170">
            <v>293497</v>
          </cell>
          <cell r="G170" t="str">
            <v>шт</v>
          </cell>
        </row>
        <row r="171">
          <cell r="A171">
            <v>0</v>
          </cell>
          <cell r="B171" t="str">
            <v xml:space="preserve">                1.1.3.3. AURUS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>D0000054524</v>
          </cell>
          <cell r="B172" t="str">
            <v xml:space="preserve">                    AD1206 Cтол-брифинг / TA28YA/TA12/1200*600*750</v>
          </cell>
          <cell r="C172">
            <v>2</v>
          </cell>
          <cell r="D172">
            <v>28</v>
          </cell>
          <cell r="E172">
            <v>0.32</v>
          </cell>
          <cell r="F172">
            <v>39778</v>
          </cell>
          <cell r="G172" t="str">
            <v>шт</v>
          </cell>
        </row>
        <row r="173">
          <cell r="A173" t="str">
            <v>D0000053872</v>
          </cell>
          <cell r="B173" t="str">
            <v xml:space="preserve">                    AD1206 Cтол-брифинг / TA29YA/TA102/1200*600*750</v>
          </cell>
          <cell r="C173">
            <v>2</v>
          </cell>
          <cell r="D173">
            <v>28</v>
          </cell>
          <cell r="E173">
            <v>0.32</v>
          </cell>
          <cell r="F173">
            <v>39778</v>
          </cell>
          <cell r="G173" t="str">
            <v>шт</v>
          </cell>
        </row>
        <row r="174">
          <cell r="A174">
            <v>0</v>
          </cell>
          <cell r="B174" t="str">
            <v xml:space="preserve">            1.1.4. Переговорные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0</v>
          </cell>
          <cell r="B175" t="str">
            <v xml:space="preserve">                1.1.4.1. PEARL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D0000050339</v>
          </cell>
          <cell r="B176" t="str">
            <v xml:space="preserve">                    ZU3013 Стол переговоров / TA21 / 3000*1350*750</v>
          </cell>
          <cell r="C176">
            <v>8</v>
          </cell>
          <cell r="D176">
            <v>210</v>
          </cell>
          <cell r="E176">
            <v>1.3</v>
          </cell>
          <cell r="F176">
            <v>406088</v>
          </cell>
          <cell r="G176" t="str">
            <v>шт</v>
          </cell>
        </row>
        <row r="177">
          <cell r="A177">
            <v>0</v>
          </cell>
          <cell r="B177" t="str">
            <v xml:space="preserve">                1.1.4.2. DIAMOND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 t="str">
            <v>D0000050340</v>
          </cell>
          <cell r="B178" t="str">
            <v xml:space="preserve">                    DIAMOND SUZ3618 / Стол переговоров / TA57YA / 3600*1800*750</v>
          </cell>
          <cell r="C178">
            <v>11</v>
          </cell>
          <cell r="D178">
            <v>332</v>
          </cell>
          <cell r="E178">
            <v>1.9</v>
          </cell>
          <cell r="F178">
            <v>666779</v>
          </cell>
          <cell r="G178" t="str">
            <v>шт</v>
          </cell>
        </row>
        <row r="179">
          <cell r="A179">
            <v>0</v>
          </cell>
          <cell r="B179" t="str">
            <v xml:space="preserve">        1.2. НЕСКЛАДСКАЯ ПРОГРАММА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0</v>
          </cell>
          <cell r="B180" t="str">
            <v xml:space="preserve">            1.2.1. Элит класс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0</v>
          </cell>
          <cell r="B181" t="str">
            <v xml:space="preserve">                1.2.1.1. BENTLEY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 t="str">
            <v>D0000046958</v>
          </cell>
          <cell r="B182" t="str">
            <v xml:space="preserve">                    BL2410L Стол письменный / TA55 / 2400*1000*760</v>
          </cell>
          <cell r="C182">
            <v>3</v>
          </cell>
          <cell r="D182">
            <v>373.8</v>
          </cell>
          <cell r="E182">
            <v>3.26</v>
          </cell>
          <cell r="F182">
            <v>1535814</v>
          </cell>
          <cell r="G182" t="str">
            <v>шт</v>
          </cell>
        </row>
        <row r="183">
          <cell r="A183" t="str">
            <v>D0000046959</v>
          </cell>
          <cell r="B183" t="str">
            <v xml:space="preserve">                    BL2410R Стол письменный / TA55 / 2400*1000*760</v>
          </cell>
          <cell r="C183">
            <v>3</v>
          </cell>
          <cell r="D183">
            <v>373.8</v>
          </cell>
          <cell r="E183">
            <v>3.26</v>
          </cell>
          <cell r="F183">
            <v>1535814</v>
          </cell>
          <cell r="G183" t="str">
            <v>шт</v>
          </cell>
        </row>
        <row r="184">
          <cell r="A184" t="str">
            <v>D0000046330</v>
          </cell>
          <cell r="B184" t="str">
            <v xml:space="preserve">                    BLH2408 Шкаф для докуметов / TA55 / 2400*500*800</v>
          </cell>
          <cell r="C184">
            <v>4</v>
          </cell>
          <cell r="D184">
            <v>235</v>
          </cell>
          <cell r="E184">
            <v>0.52</v>
          </cell>
          <cell r="F184">
            <v>670829.52</v>
          </cell>
          <cell r="G184" t="str">
            <v>шт</v>
          </cell>
        </row>
        <row r="185">
          <cell r="A185">
            <v>0</v>
          </cell>
          <cell r="B185" t="str">
            <v xml:space="preserve">                1.2.1.2. MONARCH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0</v>
          </cell>
          <cell r="B186" t="str">
            <v xml:space="preserve">                    1.2.1.2.1 MONARCH - TA07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0</v>
          </cell>
          <cell r="B187" t="str">
            <v xml:space="preserve">                        1.2.1.2.1.1.  Столы - MONARH-TA07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 t="str">
            <v>D0000026470</v>
          </cell>
          <cell r="B188" t="str">
            <v xml:space="preserve">                            MN-1695 (T) Стол письменный с кожан. вставкой (тумба справа) / TA07 / ТА202 1600*850*800 </v>
          </cell>
          <cell r="C188">
            <v>3</v>
          </cell>
          <cell r="D188">
            <v>159</v>
          </cell>
          <cell r="E188">
            <v>0.82</v>
          </cell>
          <cell r="F188">
            <v>286871.94</v>
          </cell>
          <cell r="G188" t="str">
            <v>шт</v>
          </cell>
        </row>
        <row r="189">
          <cell r="A189" t="str">
            <v>D0000026673</v>
          </cell>
          <cell r="B189" t="str">
            <v xml:space="preserve">                            MN-2295A (T) Стол письменный c кожан. вставкой / TA07/TA202 2200*950*800</v>
          </cell>
          <cell r="C189">
            <v>1</v>
          </cell>
          <cell r="D189">
            <v>270.37</v>
          </cell>
          <cell r="E189">
            <v>1.47</v>
          </cell>
          <cell r="F189">
            <v>720150.6</v>
          </cell>
          <cell r="G189" t="str">
            <v>шт</v>
          </cell>
        </row>
        <row r="190">
          <cell r="A190">
            <v>0</v>
          </cell>
          <cell r="B190" t="str">
            <v xml:space="preserve">                        1.2.1.2.1.2. Шкафы - MONARH-TA07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 t="str">
            <v>D0000001710</v>
          </cell>
          <cell r="B191" t="str">
            <v xml:space="preserve">                            MN-097266 Корпус шкафа угловой / TA07 977*977*2662 (1/4,2/4ф,3/4ф,4/4) *</v>
          </cell>
          <cell r="C191">
            <v>8</v>
          </cell>
          <cell r="D191">
            <v>200.99</v>
          </cell>
          <cell r="E191">
            <v>0.68</v>
          </cell>
          <cell r="F191">
            <v>84580.44</v>
          </cell>
          <cell r="G191" t="str">
            <v>шт</v>
          </cell>
        </row>
        <row r="192">
          <cell r="A192" t="str">
            <v>D0000025082</v>
          </cell>
          <cell r="B192" t="str">
            <v xml:space="preserve">                            MNB-485-266 L (T) Панель боковая левая / TA07 485*213*2662 (1/1ф)</v>
          </cell>
          <cell r="C192">
            <v>3</v>
          </cell>
          <cell r="D192">
            <v>51.5</v>
          </cell>
          <cell r="E192">
            <v>0.37</v>
          </cell>
          <cell r="F192">
            <v>116580.59</v>
          </cell>
          <cell r="G192" t="str">
            <v>шт</v>
          </cell>
        </row>
        <row r="193">
          <cell r="A193" t="str">
            <v>D0000025083</v>
          </cell>
          <cell r="B193" t="str">
            <v xml:space="preserve">                            MNB-485-266 R (T) Панель боковая правая / TA07 485*213*2662 (1/1ф)</v>
          </cell>
          <cell r="C193">
            <v>2</v>
          </cell>
          <cell r="D193">
            <v>51.5</v>
          </cell>
          <cell r="E193">
            <v>0.375</v>
          </cell>
          <cell r="F193">
            <v>116580.59</v>
          </cell>
          <cell r="G193" t="str">
            <v>шт</v>
          </cell>
        </row>
        <row r="194">
          <cell r="A194" t="str">
            <v>D0000027575</v>
          </cell>
          <cell r="B194" t="str">
            <v xml:space="preserve">                            MNCH-198183A (T) Балюстрада с полкой / TA07 1982*485*1837 (1/3,2/3ф,3/3ф) *</v>
          </cell>
          <cell r="C194">
            <v>1</v>
          </cell>
          <cell r="D194">
            <v>145</v>
          </cell>
          <cell r="E194">
            <v>0.82</v>
          </cell>
          <cell r="F194">
            <v>95072.16</v>
          </cell>
          <cell r="G194" t="str">
            <v>шт</v>
          </cell>
        </row>
        <row r="195">
          <cell r="A195" t="str">
            <v>D0000025084</v>
          </cell>
          <cell r="B195" t="str">
            <v xml:space="preserve">                            MND-1421G L (T) Дверца большая стекл. левая / TA07 489*19*1421 (1/1ф)</v>
          </cell>
          <cell r="C195">
            <v>25</v>
          </cell>
          <cell r="D195">
            <v>12.8</v>
          </cell>
          <cell r="E195">
            <v>0.7</v>
          </cell>
          <cell r="F195">
            <v>37737.96</v>
          </cell>
          <cell r="G195" t="str">
            <v>шт</v>
          </cell>
        </row>
        <row r="196">
          <cell r="A196" t="str">
            <v>D0000025085</v>
          </cell>
          <cell r="B196" t="str">
            <v xml:space="preserve">                            MND-1421G R (T) Дверца большая стекл. правая / TA07 489*19*1421</v>
          </cell>
          <cell r="C196">
            <v>3</v>
          </cell>
          <cell r="D196">
            <v>12.8</v>
          </cell>
          <cell r="E196">
            <v>0.7</v>
          </cell>
          <cell r="F196">
            <v>37737.96</v>
          </cell>
          <cell r="G196" t="str">
            <v>шт</v>
          </cell>
        </row>
        <row r="197">
          <cell r="A197" t="str">
            <v>D0000001718</v>
          </cell>
          <cell r="B197" t="str">
            <v xml:space="preserve">                            MND-1421W L Дверца большая дерев. левая / TA07 489*19*1421(1/1ф) *</v>
          </cell>
          <cell r="C197">
            <v>6</v>
          </cell>
          <cell r="D197">
            <v>20.190000000000001</v>
          </cell>
          <cell r="E197">
            <v>0.2</v>
          </cell>
          <cell r="F197">
            <v>18627.240000000002</v>
          </cell>
          <cell r="G197" t="str">
            <v>шт</v>
          </cell>
        </row>
        <row r="198">
          <cell r="A198" t="str">
            <v>D0000001719</v>
          </cell>
          <cell r="B198" t="str">
            <v xml:space="preserve">                            MND-1421W R Дверца большая дерев. правая / TA07 489*19*1421 (1/1ф) *</v>
          </cell>
          <cell r="C198">
            <v>6</v>
          </cell>
          <cell r="D198">
            <v>20.190000000000001</v>
          </cell>
          <cell r="E198">
            <v>0.2</v>
          </cell>
          <cell r="F198">
            <v>18627</v>
          </cell>
          <cell r="G198" t="str">
            <v>шт</v>
          </cell>
        </row>
        <row r="199">
          <cell r="A199" t="str">
            <v>D0000026437</v>
          </cell>
          <cell r="B199" t="str">
            <v xml:space="preserve">                            MND-721 L (T) Дверца малая дерев. левая / TA07 489*19*721 (1/1ф)</v>
          </cell>
          <cell r="C199">
            <v>14</v>
          </cell>
          <cell r="D199">
            <v>2.75</v>
          </cell>
          <cell r="E199">
            <v>7.0000000000000007E-2</v>
          </cell>
          <cell r="F199">
            <v>29914.560000000001</v>
          </cell>
          <cell r="G199" t="str">
            <v>шт</v>
          </cell>
        </row>
        <row r="200">
          <cell r="A200" t="str">
            <v>D0000026438</v>
          </cell>
          <cell r="B200" t="str">
            <v xml:space="preserve">                            MND-721 R (T) Дверца малая дерев. правая / TA07 489*19*721 (1/1ф)</v>
          </cell>
          <cell r="C200">
            <v>17</v>
          </cell>
          <cell r="D200">
            <v>2.75</v>
          </cell>
          <cell r="E200">
            <v>7.0000000000000007E-2</v>
          </cell>
          <cell r="F200">
            <v>29914.560000000001</v>
          </cell>
          <cell r="G200" t="str">
            <v>шт</v>
          </cell>
        </row>
        <row r="201">
          <cell r="A201" t="str">
            <v>D0000024569</v>
          </cell>
          <cell r="B201" t="str">
            <v xml:space="preserve">                            MNG-138 (T) Шкаф нижний / TA07 1404*503*925</v>
          </cell>
          <cell r="C201">
            <v>9</v>
          </cell>
          <cell r="D201">
            <v>91</v>
          </cell>
          <cell r="E201">
            <v>0.8</v>
          </cell>
          <cell r="F201">
            <v>357984.2</v>
          </cell>
          <cell r="G201" t="str">
            <v>шт</v>
          </cell>
        </row>
        <row r="202">
          <cell r="A202" t="str">
            <v>D0000026671</v>
          </cell>
          <cell r="B202" t="str">
            <v xml:space="preserve">                            MNK-2662 (T) Пилястра / TA07 156*185*2662 (1/1ф)</v>
          </cell>
          <cell r="C202">
            <v>20</v>
          </cell>
          <cell r="D202">
            <v>32.200000000000003</v>
          </cell>
          <cell r="E202">
            <v>0.28999999999999998</v>
          </cell>
          <cell r="F202">
            <v>107297.27</v>
          </cell>
          <cell r="G202" t="str">
            <v>шт</v>
          </cell>
        </row>
        <row r="203">
          <cell r="A203" t="str">
            <v>D0000027286</v>
          </cell>
          <cell r="B203" t="str">
            <v xml:space="preserve">                            MNV-051266 (T) Корпус шкафа / TA07 510*460*2662 (1/4,2/4,3/4ф,4/4ф) *</v>
          </cell>
          <cell r="C203">
            <v>2</v>
          </cell>
          <cell r="D203">
            <v>68</v>
          </cell>
          <cell r="E203">
            <v>0.33</v>
          </cell>
          <cell r="F203">
            <v>52681.98</v>
          </cell>
          <cell r="G203" t="str">
            <v>шт</v>
          </cell>
        </row>
        <row r="204">
          <cell r="A204" t="str">
            <v>D0000026098</v>
          </cell>
          <cell r="B204" t="str">
            <v xml:space="preserve">                            MNV-100266 (T) Корпус шкафа 1000*460*2662 / TA07 (1/4,2/4,3/4ф,4/4ф)</v>
          </cell>
          <cell r="C204">
            <v>22</v>
          </cell>
          <cell r="D204">
            <v>112.23</v>
          </cell>
          <cell r="E204">
            <v>0.57999999999999996</v>
          </cell>
          <cell r="F204">
            <v>264623</v>
          </cell>
          <cell r="G204" t="str">
            <v>шт</v>
          </cell>
        </row>
        <row r="205">
          <cell r="A205" t="str">
            <v>D0000026460</v>
          </cell>
          <cell r="B205" t="str">
            <v xml:space="preserve">                            MNV-100266 W (T) Корпус шкафа для одежды с дверями / TA07 1000*460*2662 (1/5,2/5,3/5ф,4/5ф,5/5) *</v>
          </cell>
          <cell r="C205">
            <v>3</v>
          </cell>
          <cell r="D205">
            <v>123.4</v>
          </cell>
          <cell r="E205">
            <v>0.61</v>
          </cell>
          <cell r="F205">
            <v>118057.86</v>
          </cell>
          <cell r="G205" t="str">
            <v>шт</v>
          </cell>
        </row>
        <row r="206">
          <cell r="A206">
            <v>0</v>
          </cell>
          <cell r="B206" t="str">
            <v xml:space="preserve">                        1.2.1.2.1.3. Переговорная Зона - MONARH-TA07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 t="str">
            <v>D0000026436</v>
          </cell>
          <cell r="B207" t="str">
            <v xml:space="preserve">                            MN-LEG 5050 (T) Опора для стола / TA07 500*500*775 (1/1ф)</v>
          </cell>
          <cell r="C207">
            <v>21</v>
          </cell>
          <cell r="D207">
            <v>28.38</v>
          </cell>
          <cell r="E207">
            <v>0.39</v>
          </cell>
          <cell r="F207">
            <v>107577.05</v>
          </cell>
          <cell r="G207" t="str">
            <v>шт</v>
          </cell>
        </row>
        <row r="208">
          <cell r="A208" t="str">
            <v>D0000024672</v>
          </cell>
          <cell r="B208" t="str">
            <v xml:space="preserve">                            MN-TOP 1010 (T) Столешница угловая / TA07 1000*900*100 c кожан.вст.ТА202 (1/1ф) *</v>
          </cell>
          <cell r="C208">
            <v>3</v>
          </cell>
          <cell r="D208">
            <v>27</v>
          </cell>
          <cell r="E208">
            <v>0.17</v>
          </cell>
          <cell r="F208">
            <v>24153.599999999999</v>
          </cell>
          <cell r="G208" t="str">
            <v>шт</v>
          </cell>
        </row>
        <row r="209">
          <cell r="A209" t="str">
            <v>D0000023606</v>
          </cell>
          <cell r="B209" t="str">
            <v xml:space="preserve">                            MN-TOP 1412 Столешница прямая (средняя часть) / TA07 1400*1200*100 с кожан. вставк. ТА202 </v>
          </cell>
          <cell r="C209">
            <v>11</v>
          </cell>
          <cell r="D209">
            <v>45.38</v>
          </cell>
          <cell r="E209">
            <v>0.17</v>
          </cell>
          <cell r="F209">
            <v>134005.56</v>
          </cell>
          <cell r="G209" t="str">
            <v>шт</v>
          </cell>
        </row>
        <row r="210">
          <cell r="A210" t="str">
            <v>D0000026676</v>
          </cell>
          <cell r="B210" t="str">
            <v xml:space="preserve">                            MN-TOP 1509 (T) Столешница прямая / TA07 1500*900*100 с кожан. вставкой ТА202 (1/1ф) *</v>
          </cell>
          <cell r="C210">
            <v>5</v>
          </cell>
          <cell r="D210">
            <v>34.18</v>
          </cell>
          <cell r="E210">
            <v>0.22</v>
          </cell>
          <cell r="F210">
            <v>43039.92</v>
          </cell>
          <cell r="G210" t="str">
            <v>шт</v>
          </cell>
        </row>
        <row r="211">
          <cell r="A211" t="str">
            <v>D0000016234</v>
          </cell>
          <cell r="B211" t="str">
            <v xml:space="preserve">                            MN-TOP 2409 Столешница прямая 2400*900*100 c кожан.вст.ТА202 (1/1ф) *</v>
          </cell>
          <cell r="C211">
            <v>1</v>
          </cell>
          <cell r="D211">
            <v>52</v>
          </cell>
          <cell r="E211">
            <v>0.35</v>
          </cell>
          <cell r="F211">
            <v>56017.38</v>
          </cell>
          <cell r="G211" t="str">
            <v>шт</v>
          </cell>
        </row>
        <row r="212">
          <cell r="A212">
            <v>0</v>
          </cell>
          <cell r="B212" t="str">
            <v xml:space="preserve">                        1.2.1.2.1.4. Приемная - MONARH - TA07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 t="str">
            <v>D0000023612</v>
          </cell>
          <cell r="B213" t="str">
            <v xml:space="preserve">                            MN-PAK Пилястра соед. для стола приемной / TA07 258*91*1350 *</v>
          </cell>
          <cell r="C213">
            <v>3</v>
          </cell>
          <cell r="D213">
            <v>4</v>
          </cell>
          <cell r="E213">
            <v>0.01</v>
          </cell>
          <cell r="F213">
            <v>22258.44</v>
          </cell>
          <cell r="G213" t="str">
            <v>шт</v>
          </cell>
        </row>
        <row r="214">
          <cell r="A214">
            <v>0</v>
          </cell>
          <cell r="B214" t="str">
            <v xml:space="preserve">                    1.2.1.2.2. MONARCH - TA14C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0</v>
          </cell>
          <cell r="B215" t="str">
            <v xml:space="preserve">                        1.2.1.2.2.3 Переговорная Зона - TA14C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 t="str">
            <v>D0000045079</v>
          </cell>
          <cell r="B216" t="str">
            <v xml:space="preserve">                            MN-RE BR Боковая панель стола для приемной / TA14С 1000*258*1350 *</v>
          </cell>
          <cell r="C216">
            <v>1</v>
          </cell>
          <cell r="D216">
            <v>149.01</v>
          </cell>
          <cell r="E216">
            <v>0.83</v>
          </cell>
          <cell r="F216">
            <v>57831.96</v>
          </cell>
          <cell r="G216" t="str">
            <v>шт</v>
          </cell>
        </row>
        <row r="217">
          <cell r="A217">
            <v>0</v>
          </cell>
          <cell r="B217" t="str">
            <v xml:space="preserve">                1.2.1.3. PRIVILEGE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0</v>
          </cell>
          <cell r="B218" t="str">
            <v xml:space="preserve">                    1.2.1.3.1. Столы - PRIVILEGE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 t="str">
            <v>D0000026725</v>
          </cell>
          <cell r="B219" t="str">
            <v xml:space="preserve">                        PV-1270 Стол для аппаратуры / TA20D 1200*700*646</v>
          </cell>
          <cell r="C219">
            <v>3</v>
          </cell>
          <cell r="D219">
            <v>73</v>
          </cell>
          <cell r="E219">
            <v>0.69</v>
          </cell>
          <cell r="F219">
            <v>358680.35</v>
          </cell>
          <cell r="G219" t="str">
            <v>шт</v>
          </cell>
        </row>
        <row r="220">
          <cell r="A220" t="str">
            <v>D0000026726</v>
          </cell>
          <cell r="B220" t="str">
            <v xml:space="preserve">                        PV-1270 Стол для аппаратуры / TA20D/TA113/ Тиснение 1200*700*646 *</v>
          </cell>
          <cell r="C220">
            <v>1</v>
          </cell>
          <cell r="D220">
            <v>73</v>
          </cell>
          <cell r="E220">
            <v>0.69</v>
          </cell>
          <cell r="F220">
            <v>404525.88</v>
          </cell>
          <cell r="G220" t="str">
            <v>шт</v>
          </cell>
        </row>
        <row r="221">
          <cell r="A221" t="str">
            <v>D0000026662</v>
          </cell>
          <cell r="B221" t="str">
            <v xml:space="preserve">                        PV-1790-2 Стол для аппаратуры / TA20D/TA113/ Тиснение 1706*900*800</v>
          </cell>
          <cell r="C221">
            <v>1</v>
          </cell>
          <cell r="D221">
            <v>190</v>
          </cell>
          <cell r="E221">
            <v>1.35</v>
          </cell>
          <cell r="F221">
            <v>253533.24</v>
          </cell>
          <cell r="G221" t="str">
            <v>шт</v>
          </cell>
        </row>
        <row r="222">
          <cell r="A222" t="str">
            <v>D0000016317</v>
          </cell>
          <cell r="B222" t="str">
            <v xml:space="preserve">                        PV1260 Стол компьютерный / TA20D 1200*600*780</v>
          </cell>
          <cell r="C222">
            <v>3</v>
          </cell>
          <cell r="D222">
            <v>94</v>
          </cell>
          <cell r="E222">
            <v>0.68</v>
          </cell>
          <cell r="F222">
            <v>397739</v>
          </cell>
          <cell r="G222" t="str">
            <v>шт</v>
          </cell>
        </row>
        <row r="223">
          <cell r="A223" t="str">
            <v>D0000027071</v>
          </cell>
          <cell r="B223" t="str">
            <v xml:space="preserve">                        PV1290 (T) Стол-брифинг / TA20D 1200*900*780</v>
          </cell>
          <cell r="C223">
            <v>10</v>
          </cell>
          <cell r="D223">
            <v>69.12</v>
          </cell>
          <cell r="E223">
            <v>0.41</v>
          </cell>
          <cell r="F223">
            <v>302149</v>
          </cell>
          <cell r="G223" t="str">
            <v>шт</v>
          </cell>
        </row>
        <row r="224">
          <cell r="A224" t="str">
            <v>D0000026666</v>
          </cell>
          <cell r="B224" t="str">
            <v xml:space="preserve">                        PV1290 Стол-брифинг / TA20D/TA113/ Тиснение  1200*900*780 *</v>
          </cell>
          <cell r="C224">
            <v>1</v>
          </cell>
          <cell r="D224">
            <v>69.12</v>
          </cell>
          <cell r="E224">
            <v>0.41</v>
          </cell>
          <cell r="F224">
            <v>350989.14</v>
          </cell>
          <cell r="G224" t="str">
            <v>шт</v>
          </cell>
        </row>
        <row r="225">
          <cell r="A225" t="str">
            <v>D0000016265</v>
          </cell>
          <cell r="B225" t="str">
            <v xml:space="preserve">                        PV1410 Стол-брифинг TA20D/TA113 1400*1000*780</v>
          </cell>
          <cell r="C225">
            <v>1</v>
          </cell>
          <cell r="D225">
            <v>66.95</v>
          </cell>
          <cell r="E225">
            <v>0.56000000000000005</v>
          </cell>
          <cell r="F225">
            <v>203546.3</v>
          </cell>
          <cell r="G225" t="str">
            <v>шт</v>
          </cell>
        </row>
        <row r="226">
          <cell r="A226" t="str">
            <v>D0000023603</v>
          </cell>
          <cell r="B226" t="str">
            <v xml:space="preserve">                        PV1412 (T) Стол для переговоров (средняя часть) / TA20D 1400*1200*750 *</v>
          </cell>
          <cell r="C226">
            <v>1</v>
          </cell>
          <cell r="D226">
            <v>84</v>
          </cell>
          <cell r="E226">
            <v>0.5</v>
          </cell>
          <cell r="F226">
            <v>255939.42</v>
          </cell>
          <cell r="G226" t="str">
            <v>шт</v>
          </cell>
        </row>
        <row r="227">
          <cell r="A227" t="str">
            <v>D0000025950</v>
          </cell>
          <cell r="B227" t="str">
            <v xml:space="preserve">                        PV1412 Стол для переговоров (средняя часть) / TA20D 1400*1200*750</v>
          </cell>
          <cell r="C227">
            <v>6</v>
          </cell>
          <cell r="D227">
            <v>120</v>
          </cell>
          <cell r="E227">
            <v>0.63</v>
          </cell>
          <cell r="F227">
            <v>255939.42</v>
          </cell>
          <cell r="G227" t="str">
            <v>шт</v>
          </cell>
        </row>
        <row r="228">
          <cell r="A228" t="str">
            <v>D0000023604</v>
          </cell>
          <cell r="B228" t="str">
            <v xml:space="preserve">                        PV1412E (T) Стол для переговоров (крайняя часть) / TA20D 1400*1200*750</v>
          </cell>
          <cell r="C228">
            <v>13</v>
          </cell>
          <cell r="D228">
            <v>84</v>
          </cell>
          <cell r="E228">
            <v>0.5</v>
          </cell>
          <cell r="F228">
            <v>332721.25</v>
          </cell>
          <cell r="G228" t="str">
            <v>шт</v>
          </cell>
        </row>
        <row r="229">
          <cell r="A229" t="str">
            <v>D0000000252</v>
          </cell>
          <cell r="B229" t="str">
            <v xml:space="preserve">                        PV1680 Стол письменный 1600*800*780*</v>
          </cell>
          <cell r="C229">
            <v>1</v>
          </cell>
          <cell r="D229">
            <v>83.83</v>
          </cell>
          <cell r="E229">
            <v>1.27</v>
          </cell>
          <cell r="F229">
            <v>464518.2</v>
          </cell>
          <cell r="G229" t="str">
            <v>шт</v>
          </cell>
        </row>
        <row r="230">
          <cell r="A230" t="str">
            <v>D0000025900</v>
          </cell>
          <cell r="B230" t="str">
            <v xml:space="preserve">                        PV2090 (T) Стол письменный / TA20D 2000*900*780</v>
          </cell>
          <cell r="C230">
            <v>3</v>
          </cell>
          <cell r="D230">
            <v>221</v>
          </cell>
          <cell r="E230">
            <v>1.26</v>
          </cell>
          <cell r="F230">
            <v>793557.96</v>
          </cell>
          <cell r="G230" t="str">
            <v>шт</v>
          </cell>
        </row>
        <row r="231">
          <cell r="A231" t="str">
            <v>D0000026665</v>
          </cell>
          <cell r="B231" t="str">
            <v xml:space="preserve">                        PV2090 Стол письменный / TA20D/TA113/ Тиснение 2000*900*780 *</v>
          </cell>
          <cell r="C231">
            <v>1</v>
          </cell>
          <cell r="D231">
            <v>220</v>
          </cell>
          <cell r="E231">
            <v>1.26</v>
          </cell>
          <cell r="F231">
            <v>925969.26</v>
          </cell>
          <cell r="G231" t="str">
            <v>шт</v>
          </cell>
        </row>
        <row r="232">
          <cell r="A232" t="str">
            <v>D0000017139</v>
          </cell>
          <cell r="B232" t="str">
            <v xml:space="preserve">                        PVT*Стол письменный, левый / TA20D/TA113 2900*1000*780</v>
          </cell>
          <cell r="C232">
            <v>1</v>
          </cell>
          <cell r="D232">
            <v>300</v>
          </cell>
          <cell r="E232">
            <v>1.95</v>
          </cell>
          <cell r="F232">
            <v>539399.46</v>
          </cell>
          <cell r="G232" t="str">
            <v>шт</v>
          </cell>
        </row>
        <row r="233">
          <cell r="A233" t="str">
            <v>D0000024570</v>
          </cell>
          <cell r="B233" t="str">
            <v xml:space="preserve">                        PVT1206 (T) Столик журнальный / TA20D 1200*600*450</v>
          </cell>
          <cell r="C233">
            <v>24</v>
          </cell>
          <cell r="D233">
            <v>37.22</v>
          </cell>
          <cell r="E233">
            <v>0.38</v>
          </cell>
          <cell r="F233">
            <v>197157.64</v>
          </cell>
          <cell r="G233" t="str">
            <v>шт</v>
          </cell>
        </row>
        <row r="234">
          <cell r="A234">
            <v>0</v>
          </cell>
          <cell r="B234" t="str">
            <v xml:space="preserve">                    1.2.1.3.2. Шкафы - PRIVILEGE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A235" t="str">
            <v>D0000000258</v>
          </cell>
          <cell r="B235" t="str">
            <v xml:space="preserve">                        PV120 FIR Каминная панель 1200*630*1200</v>
          </cell>
          <cell r="C235">
            <v>5</v>
          </cell>
          <cell r="D235">
            <v>94.9</v>
          </cell>
          <cell r="E235">
            <v>0.65</v>
          </cell>
          <cell r="F235">
            <v>93091.32</v>
          </cell>
          <cell r="G235" t="str">
            <v>шт</v>
          </cell>
        </row>
        <row r="236">
          <cell r="A236" t="str">
            <v>D0000018648</v>
          </cell>
          <cell r="B236" t="str">
            <v xml:space="preserve">                        PV120 FIR Каминная панель TA20D 1200*630*1200</v>
          </cell>
          <cell r="C236">
            <v>3</v>
          </cell>
          <cell r="D236">
            <v>80.8</v>
          </cell>
          <cell r="E236">
            <v>0.65</v>
          </cell>
          <cell r="F236">
            <v>99026.7</v>
          </cell>
          <cell r="G236" t="str">
            <v>шт</v>
          </cell>
        </row>
        <row r="237">
          <cell r="A237" t="str">
            <v>D0000000259</v>
          </cell>
          <cell r="B237" t="str">
            <v xml:space="preserve">                        PV120A Верхняя часть камин. панели 1200*408*1300</v>
          </cell>
          <cell r="C237">
            <v>1</v>
          </cell>
          <cell r="D237">
            <v>117.42</v>
          </cell>
          <cell r="E237">
            <v>0.25</v>
          </cell>
          <cell r="F237">
            <v>84364.2</v>
          </cell>
          <cell r="G237" t="str">
            <v>шт</v>
          </cell>
        </row>
        <row r="238">
          <cell r="A238" t="str">
            <v>D0000018649</v>
          </cell>
          <cell r="B238" t="str">
            <v xml:space="preserve">                        PV120A Верхняя часть камин. панели TA20D 1200*408*1300</v>
          </cell>
          <cell r="C238">
            <v>12</v>
          </cell>
          <cell r="D238">
            <v>114</v>
          </cell>
          <cell r="E238">
            <v>0.71</v>
          </cell>
          <cell r="F238">
            <v>72742.320000000007</v>
          </cell>
          <cell r="G238" t="str">
            <v>шт</v>
          </cell>
        </row>
        <row r="239">
          <cell r="A239" t="str">
            <v>D0000000261</v>
          </cell>
          <cell r="B239" t="str">
            <v xml:space="preserve">                        PV160200* Балюстрада с задней стенкой 1600*366*2000</v>
          </cell>
          <cell r="C239">
            <v>1</v>
          </cell>
          <cell r="D239">
            <v>98.7</v>
          </cell>
          <cell r="E239">
            <v>0.45</v>
          </cell>
          <cell r="F239">
            <v>136443.35999999999</v>
          </cell>
          <cell r="G239" t="str">
            <v>шт</v>
          </cell>
        </row>
        <row r="240">
          <cell r="A240" t="str">
            <v>D0000030462</v>
          </cell>
          <cell r="B240" t="str">
            <v xml:space="preserve">                        PV435250 L (T) Угловой корпус шкафа / TA20D 435*435*2500 </v>
          </cell>
          <cell r="C240">
            <v>9</v>
          </cell>
          <cell r="D240">
            <v>67.14</v>
          </cell>
          <cell r="E240">
            <v>0.3</v>
          </cell>
          <cell r="F240">
            <v>111690</v>
          </cell>
          <cell r="G240" t="str">
            <v>шт</v>
          </cell>
        </row>
        <row r="241">
          <cell r="A241" t="str">
            <v>D0000030463</v>
          </cell>
          <cell r="B241" t="str">
            <v xml:space="preserve">                        PV435250 R (T) Угловой корпус шкафа / TA20D 435*435*2500 </v>
          </cell>
          <cell r="C241">
            <v>11</v>
          </cell>
          <cell r="D241">
            <v>67.14</v>
          </cell>
          <cell r="E241">
            <v>0.3</v>
          </cell>
          <cell r="F241">
            <v>111690</v>
          </cell>
          <cell r="G241" t="str">
            <v>шт</v>
          </cell>
        </row>
        <row r="242">
          <cell r="A242" t="str">
            <v>D0000026797</v>
          </cell>
          <cell r="B242" t="str">
            <v xml:space="preserve">                        PV965050 (T) Верхняя секция шкафа с карнизом / TA20D 965*408*500</v>
          </cell>
          <cell r="C242">
            <v>7</v>
          </cell>
          <cell r="D242">
            <v>24.1</v>
          </cell>
          <cell r="E242">
            <v>0.26</v>
          </cell>
          <cell r="F242">
            <v>85650.32</v>
          </cell>
          <cell r="G242" t="str">
            <v>шт</v>
          </cell>
        </row>
        <row r="243">
          <cell r="A243" t="str">
            <v>D0000042486</v>
          </cell>
          <cell r="B243" t="str">
            <v xml:space="preserve">                        PV965050 Верхняя секция шкафа с карнизом / TA20D / 965*408*500</v>
          </cell>
          <cell r="C243">
            <v>15</v>
          </cell>
          <cell r="D243">
            <v>24</v>
          </cell>
          <cell r="E243">
            <v>0.28000000000000003</v>
          </cell>
          <cell r="F243">
            <v>85650.32</v>
          </cell>
          <cell r="G243" t="str">
            <v>шт</v>
          </cell>
        </row>
        <row r="244">
          <cell r="A244" t="str">
            <v>D0000026790</v>
          </cell>
          <cell r="B244" t="str">
            <v xml:space="preserve">                        PV965200-B (T) Корпус шкафа с полками / TA20D 965*366*2000</v>
          </cell>
          <cell r="C244">
            <v>21</v>
          </cell>
          <cell r="D244">
            <v>65.239999999999995</v>
          </cell>
          <cell r="E244">
            <v>0.25</v>
          </cell>
          <cell r="F244">
            <v>154170.04</v>
          </cell>
          <cell r="G244" t="str">
            <v>шт</v>
          </cell>
        </row>
        <row r="245">
          <cell r="A245" t="str">
            <v>D0000026976</v>
          </cell>
          <cell r="B245" t="str">
            <v xml:space="preserve">                        PV965200-C (T) Корпус шкафа с вешалом / TA20D 965*366*2000 *</v>
          </cell>
          <cell r="C245">
            <v>3</v>
          </cell>
          <cell r="D245">
            <v>45.8</v>
          </cell>
          <cell r="E245">
            <v>0.25</v>
          </cell>
          <cell r="F245">
            <v>36469.08</v>
          </cell>
          <cell r="G245" t="str">
            <v>шт</v>
          </cell>
        </row>
        <row r="246">
          <cell r="A246" t="str">
            <v>D0000025901</v>
          </cell>
          <cell r="B246" t="str">
            <v xml:space="preserve">                        PVB173-250 L (T) Стенка боковая для шкафа / TA20D 173*435*2500</v>
          </cell>
          <cell r="C246">
            <v>24</v>
          </cell>
          <cell r="D246">
            <v>38</v>
          </cell>
          <cell r="E246">
            <v>0.15</v>
          </cell>
          <cell r="F246">
            <v>150547.92000000001</v>
          </cell>
          <cell r="G246" t="str">
            <v>шт</v>
          </cell>
        </row>
        <row r="247">
          <cell r="A247" t="str">
            <v>D0000042506</v>
          </cell>
          <cell r="B247" t="str">
            <v xml:space="preserve">                        PVB173-250 L Стенка боковая для шкафа / TA20D / 173*435*2500</v>
          </cell>
          <cell r="C247">
            <v>3</v>
          </cell>
          <cell r="D247">
            <v>30.5</v>
          </cell>
          <cell r="E247">
            <v>0.27</v>
          </cell>
          <cell r="F247">
            <v>150547.92000000001</v>
          </cell>
          <cell r="G247" t="str">
            <v>шт</v>
          </cell>
        </row>
        <row r="248">
          <cell r="A248" t="str">
            <v>D0000025902</v>
          </cell>
          <cell r="B248" t="str">
            <v xml:space="preserve">                        PVB173-250 R (T) Стенка боковая для шкафа / TA20D 173*435*2500</v>
          </cell>
          <cell r="C248">
            <v>20</v>
          </cell>
          <cell r="D248">
            <v>38</v>
          </cell>
          <cell r="E248">
            <v>0.15</v>
          </cell>
          <cell r="F248">
            <v>150547.92000000001</v>
          </cell>
          <cell r="G248" t="str">
            <v>шт</v>
          </cell>
        </row>
        <row r="249">
          <cell r="A249" t="str">
            <v>D0000026977</v>
          </cell>
          <cell r="B249" t="str">
            <v xml:space="preserve">                        PVD-HW (T) Дверцы деревянные / TA20D 944*1895*20, компл. *</v>
          </cell>
          <cell r="C249">
            <v>11</v>
          </cell>
          <cell r="D249">
            <v>18.14</v>
          </cell>
          <cell r="E249">
            <v>0.2</v>
          </cell>
          <cell r="F249">
            <v>146497.5</v>
          </cell>
          <cell r="G249" t="str">
            <v>шт</v>
          </cell>
        </row>
        <row r="250">
          <cell r="A250" t="str">
            <v>D0000026597</v>
          </cell>
          <cell r="B250" t="str">
            <v xml:space="preserve">                        PVD-LW (T) Дверцы деревян.маленькие  / TA20D 944*621*20, компл.</v>
          </cell>
          <cell r="C250">
            <v>20</v>
          </cell>
          <cell r="D250">
            <v>6.84</v>
          </cell>
          <cell r="E250">
            <v>0.04</v>
          </cell>
          <cell r="F250">
            <v>74555.679999999993</v>
          </cell>
          <cell r="G250" t="str">
            <v>шт</v>
          </cell>
        </row>
        <row r="251">
          <cell r="A251" t="str">
            <v>D0000026978</v>
          </cell>
          <cell r="B251" t="str">
            <v xml:space="preserve">                        PVD-MG (T) Дверцы стеклян.большие  / TA20D 944*1250*20, компл.</v>
          </cell>
          <cell r="C251">
            <v>15</v>
          </cell>
          <cell r="D251">
            <v>22.95</v>
          </cell>
          <cell r="E251">
            <v>0.06</v>
          </cell>
          <cell r="F251">
            <v>86520.17</v>
          </cell>
          <cell r="G251" t="str">
            <v>шт</v>
          </cell>
        </row>
        <row r="252">
          <cell r="A252" t="str">
            <v>D0000026979</v>
          </cell>
          <cell r="B252" t="str">
            <v xml:space="preserve">                        PVD-MW (T) Дверцы деревян.большие / TA20D 944*1250*20, компл. *</v>
          </cell>
          <cell r="C252">
            <v>4</v>
          </cell>
          <cell r="D252">
            <v>13</v>
          </cell>
          <cell r="E252">
            <v>0.13500000000000001</v>
          </cell>
          <cell r="F252">
            <v>96922.44</v>
          </cell>
          <cell r="G252" t="str">
            <v>шт</v>
          </cell>
        </row>
        <row r="253">
          <cell r="A253" t="str">
            <v>D0000017161</v>
          </cell>
          <cell r="B253" t="str">
            <v xml:space="preserve">                        PVD-MW Дверцы деревян.большие / TA20D 944*1250*20, компл. *</v>
          </cell>
          <cell r="C253">
            <v>1</v>
          </cell>
          <cell r="D253">
            <v>29.4</v>
          </cell>
          <cell r="E253">
            <v>0.08</v>
          </cell>
          <cell r="F253">
            <v>41451.78</v>
          </cell>
          <cell r="G253" t="str">
            <v>шт</v>
          </cell>
        </row>
        <row r="254">
          <cell r="A254" t="str">
            <v>D0000025078</v>
          </cell>
          <cell r="B254" t="str">
            <v xml:space="preserve">                        PVGB (T) Греденция / TA20D 1675*500*920</v>
          </cell>
          <cell r="C254">
            <v>3</v>
          </cell>
          <cell r="D254">
            <v>125.3</v>
          </cell>
          <cell r="E254">
            <v>0.55000000000000004</v>
          </cell>
          <cell r="F254">
            <v>301442.23</v>
          </cell>
          <cell r="G254" t="str">
            <v>шт</v>
          </cell>
        </row>
        <row r="255">
          <cell r="A255" t="str">
            <v>D0000032673</v>
          </cell>
          <cell r="B255" t="str">
            <v xml:space="preserve">                        PVK2500 (T) Пилястра промежуточная для шкафа (средняя)  / TA20D173*200*2500</v>
          </cell>
          <cell r="C255">
            <v>31</v>
          </cell>
          <cell r="D255">
            <v>20.02</v>
          </cell>
          <cell r="E255">
            <v>0.16</v>
          </cell>
          <cell r="F255">
            <v>90571.1</v>
          </cell>
          <cell r="G255" t="str">
            <v>шт</v>
          </cell>
        </row>
        <row r="256">
          <cell r="A256" t="str">
            <v>D0000000273</v>
          </cell>
          <cell r="B256" t="str">
            <v xml:space="preserve">                        PVK2500 Пилястра промежуточная для шкафа (средняя)  / TA16 173*200*2500 *</v>
          </cell>
          <cell r="C256">
            <v>1</v>
          </cell>
          <cell r="D256">
            <v>19</v>
          </cell>
          <cell r="E256">
            <v>0.14000000000000001</v>
          </cell>
          <cell r="F256">
            <v>28481.46</v>
          </cell>
          <cell r="G256" t="str">
            <v>шт</v>
          </cell>
        </row>
        <row r="257">
          <cell r="A257" t="str">
            <v>D0000016335</v>
          </cell>
          <cell r="B257" t="str">
            <v xml:space="preserve">                        PVKZ 2 Угловая пилястра для шкафа / TA20D 156*156*2500 * </v>
          </cell>
          <cell r="C257">
            <v>26</v>
          </cell>
          <cell r="D257">
            <v>18</v>
          </cell>
          <cell r="E257">
            <v>0.15</v>
          </cell>
          <cell r="F257">
            <v>46703.76</v>
          </cell>
          <cell r="G257" t="str">
            <v>шт</v>
          </cell>
        </row>
        <row r="258">
          <cell r="A258">
            <v>0</v>
          </cell>
          <cell r="B258" t="str">
            <v xml:space="preserve">                    1.2.1.3.3. Малые формы - PRIVILEGE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A259" t="str">
            <v>D0000000239</v>
          </cell>
          <cell r="B259" t="str">
            <v xml:space="preserve">                        PV10* Зеркало в деревян.раме 1000*77*1150</v>
          </cell>
          <cell r="C259">
            <v>3</v>
          </cell>
          <cell r="D259">
            <v>49.35</v>
          </cell>
          <cell r="E259">
            <v>0.35</v>
          </cell>
          <cell r="F259">
            <v>46546.68</v>
          </cell>
          <cell r="G259" t="str">
            <v>шт</v>
          </cell>
        </row>
        <row r="260">
          <cell r="A260" t="str">
            <v>D0000000240</v>
          </cell>
          <cell r="B260" t="str">
            <v xml:space="preserve">                        PV16* Консоль 1600*400*920</v>
          </cell>
          <cell r="C260">
            <v>2</v>
          </cell>
          <cell r="D260">
            <v>64</v>
          </cell>
          <cell r="E260">
            <v>0.72</v>
          </cell>
          <cell r="F260">
            <v>104533.68</v>
          </cell>
          <cell r="G260" t="str">
            <v>шт</v>
          </cell>
        </row>
        <row r="261">
          <cell r="A261" t="str">
            <v>D0000025224</v>
          </cell>
          <cell r="B261" t="str">
            <v xml:space="preserve">                        PVGA Греденция с ящиком и 2 двер. / TA20D 830*500*920</v>
          </cell>
          <cell r="C261">
            <v>8</v>
          </cell>
          <cell r="D261">
            <v>64</v>
          </cell>
          <cell r="E261">
            <v>0.47</v>
          </cell>
          <cell r="F261">
            <v>209315.73</v>
          </cell>
          <cell r="G261" t="str">
            <v>шт</v>
          </cell>
        </row>
        <row r="262">
          <cell r="A262" t="str">
            <v>D0000024602</v>
          </cell>
          <cell r="B262" t="str">
            <v xml:space="preserve">                        PVH Фригобар / TA20D 880*560*820</v>
          </cell>
          <cell r="C262">
            <v>9</v>
          </cell>
          <cell r="D262">
            <v>74.5</v>
          </cell>
          <cell r="E262">
            <v>0.48</v>
          </cell>
          <cell r="F262">
            <v>159230.16</v>
          </cell>
          <cell r="G262" t="str">
            <v>шт</v>
          </cell>
        </row>
        <row r="263">
          <cell r="A263" t="str">
            <v>D0000000244</v>
          </cell>
          <cell r="B263" t="str">
            <v xml:space="preserve">                        PVH* Фригобар 880*560*820</v>
          </cell>
          <cell r="C263">
            <v>1</v>
          </cell>
          <cell r="D263">
            <v>74</v>
          </cell>
          <cell r="E263">
            <v>0.49</v>
          </cell>
          <cell r="F263">
            <v>146717.82</v>
          </cell>
          <cell r="G263" t="str">
            <v>шт</v>
          </cell>
        </row>
        <row r="264">
          <cell r="A264" t="str">
            <v>D0000016316</v>
          </cell>
          <cell r="B264" t="str">
            <v xml:space="preserve">                        PVK8 Комод с 8 ящиками / TA20D 580*530*1330 *</v>
          </cell>
          <cell r="C264">
            <v>9</v>
          </cell>
          <cell r="D264">
            <v>93</v>
          </cell>
          <cell r="E264">
            <v>0.5</v>
          </cell>
          <cell r="F264">
            <v>87551.7</v>
          </cell>
          <cell r="G264" t="str">
            <v>шт</v>
          </cell>
        </row>
        <row r="265">
          <cell r="A265" t="str">
            <v>D0000000246</v>
          </cell>
          <cell r="B265" t="str">
            <v xml:space="preserve">                        PVM2 Цветочница 415*415*450</v>
          </cell>
          <cell r="C265">
            <v>1</v>
          </cell>
          <cell r="D265">
            <v>15.6</v>
          </cell>
          <cell r="E265">
            <v>0.25</v>
          </cell>
          <cell r="F265">
            <v>23643.599999999999</v>
          </cell>
          <cell r="G265" t="str">
            <v>шт</v>
          </cell>
        </row>
        <row r="266">
          <cell r="A266">
            <v>0</v>
          </cell>
          <cell r="B266" t="str">
            <v xml:space="preserve">                1.2.1.4. BUGATTI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A267" t="str">
            <v>D0000047097</v>
          </cell>
          <cell r="B267" t="str">
            <v xml:space="preserve">                    BJD-2822W-R Стол письменный с фронталью /m-eb-02c+Bugatti Grey / 2860*2200*760*</v>
          </cell>
          <cell r="C267">
            <v>1</v>
          </cell>
          <cell r="D267">
            <v>412</v>
          </cell>
          <cell r="E267">
            <v>4.5999999999999996</v>
          </cell>
          <cell r="F267">
            <v>1693020.48</v>
          </cell>
          <cell r="G267" t="str">
            <v>шт</v>
          </cell>
        </row>
        <row r="268">
          <cell r="A268" t="str">
            <v>D0000051548</v>
          </cell>
          <cell r="B268" t="str">
            <v xml:space="preserve">                    BJD-3014S / Стол переговоров/  кожа 116+Bugatti Grey/ 3000*1400*752</v>
          </cell>
          <cell r="C268">
            <v>1</v>
          </cell>
          <cell r="D268">
            <v>368</v>
          </cell>
          <cell r="E268">
            <v>2.2000000000000002</v>
          </cell>
          <cell r="F268">
            <v>2517189.66</v>
          </cell>
          <cell r="G268" t="str">
            <v>шт</v>
          </cell>
        </row>
        <row r="269">
          <cell r="A269" t="str">
            <v>D0000047098</v>
          </cell>
          <cell r="B269" t="str">
            <v xml:space="preserve">                    BJD-4014 Стол переговоров/ m-eb-02c+Bugatti Grey / 4000*1400*752*</v>
          </cell>
          <cell r="C269">
            <v>3</v>
          </cell>
          <cell r="D269">
            <v>389</v>
          </cell>
          <cell r="E269">
            <v>3.9</v>
          </cell>
          <cell r="F269">
            <v>2081432.4</v>
          </cell>
          <cell r="G269" t="str">
            <v>шт</v>
          </cell>
        </row>
        <row r="270">
          <cell r="A270" t="str">
            <v>D0000056100</v>
          </cell>
          <cell r="B270" t="str">
            <v xml:space="preserve">                    BUGATTI BJD-3506  (DB3521) Шкаф для докуметов c 2 откатными дверками / m-eb-02c+Bugatti Grey /3500*600*2100</v>
          </cell>
          <cell r="C270">
            <v>1</v>
          </cell>
          <cell r="D270">
            <v>491</v>
          </cell>
          <cell r="E270">
            <v>1.5</v>
          </cell>
          <cell r="F270">
            <v>1490641.26</v>
          </cell>
          <cell r="G270" t="str">
            <v>шт</v>
          </cell>
        </row>
        <row r="271">
          <cell r="A271">
            <v>0</v>
          </cell>
          <cell r="B271" t="str">
            <v xml:space="preserve">                1.2.1.5. DAO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2">
          <cell r="A272">
            <v>0</v>
          </cell>
          <cell r="B272" t="str">
            <v xml:space="preserve">                    1.2.1.5.1. DAO-TA23A (Африканский орех)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A273" t="str">
            <v>D0000026781</v>
          </cell>
          <cell r="B273" t="str">
            <v xml:space="preserve">                        DA12 Боковая приставка для стола (DA22, DA26) / ТА23A 1050*530*780</v>
          </cell>
          <cell r="C273">
            <v>1</v>
          </cell>
          <cell r="D273">
            <v>40.46</v>
          </cell>
          <cell r="E273">
            <v>0.28000000000000003</v>
          </cell>
          <cell r="F273">
            <v>209705.88</v>
          </cell>
          <cell r="G273" t="str">
            <v>шт</v>
          </cell>
        </row>
        <row r="274">
          <cell r="A274" t="str">
            <v>D0000046739</v>
          </cell>
          <cell r="B274" t="str">
            <v xml:space="preserve">                        DA1260 Cтол журнальный/ТА23А, 1200*600*430</v>
          </cell>
          <cell r="C274">
            <v>5</v>
          </cell>
          <cell r="D274">
            <v>38</v>
          </cell>
          <cell r="E274">
            <v>2</v>
          </cell>
          <cell r="F274">
            <v>150199.07999999999</v>
          </cell>
          <cell r="G274" t="str">
            <v>шт</v>
          </cell>
        </row>
        <row r="275">
          <cell r="A275" t="str">
            <v>D0000026782</v>
          </cell>
          <cell r="B275" t="str">
            <v xml:space="preserve">                        DA13 Стол-приставка (конференс) (DA22) / ТА23A 1280*800*780</v>
          </cell>
          <cell r="C275">
            <v>3</v>
          </cell>
          <cell r="D275">
            <v>50</v>
          </cell>
          <cell r="E275">
            <v>1.23</v>
          </cell>
          <cell r="F275">
            <v>193383.84</v>
          </cell>
          <cell r="G275" t="str">
            <v>шт</v>
          </cell>
        </row>
        <row r="276">
          <cell r="A276" t="str">
            <v>D0000026784</v>
          </cell>
          <cell r="B276" t="str">
            <v xml:space="preserve">                        DA17 Стол для совещаний / ТА23A d1700*780</v>
          </cell>
          <cell r="C276">
            <v>1</v>
          </cell>
          <cell r="D276">
            <v>166.25</v>
          </cell>
          <cell r="E276">
            <v>1.08</v>
          </cell>
          <cell r="F276">
            <v>566366.22</v>
          </cell>
          <cell r="G276" t="str">
            <v>шт</v>
          </cell>
        </row>
        <row r="277">
          <cell r="A277" t="str">
            <v>D0000026065</v>
          </cell>
          <cell r="B277" t="str">
            <v xml:space="preserve">                        DA22 Стол письменный / TA23A, 2200*900*780</v>
          </cell>
          <cell r="C277">
            <v>2</v>
          </cell>
          <cell r="D277">
            <v>148</v>
          </cell>
          <cell r="E277">
            <v>1.19</v>
          </cell>
          <cell r="F277">
            <v>569916.84</v>
          </cell>
          <cell r="G277" t="str">
            <v>шт</v>
          </cell>
        </row>
        <row r="278">
          <cell r="A278" t="str">
            <v>D0000028306</v>
          </cell>
          <cell r="B278" t="str">
            <v xml:space="preserve">                        DA2223 Стелаж со стеклянными полками, стенка зеркало / TA23A 2200*400*2300*</v>
          </cell>
          <cell r="C278">
            <v>6</v>
          </cell>
          <cell r="D278">
            <v>386</v>
          </cell>
          <cell r="E278">
            <v>0.85</v>
          </cell>
          <cell r="F278">
            <v>295840.8</v>
          </cell>
          <cell r="G278" t="str">
            <v>шт</v>
          </cell>
        </row>
        <row r="279">
          <cell r="A279" t="str">
            <v>D0000027285</v>
          </cell>
          <cell r="B279" t="str">
            <v xml:space="preserve">                        DA2691 Шкаф-греденция с дерев. дв. / TA23A 2670*460*910</v>
          </cell>
          <cell r="C279">
            <v>1</v>
          </cell>
          <cell r="D279">
            <v>198</v>
          </cell>
          <cell r="E279">
            <v>0.68</v>
          </cell>
          <cell r="F279">
            <v>625826.1</v>
          </cell>
          <cell r="G279" t="str">
            <v>шт</v>
          </cell>
        </row>
        <row r="280">
          <cell r="A280" t="str">
            <v>D0000026785</v>
          </cell>
          <cell r="B280" t="str">
            <v xml:space="preserve">                        DA41 Стол для совещаний / ТА23A 4100*1700*780</v>
          </cell>
          <cell r="C280">
            <v>3</v>
          </cell>
          <cell r="D280">
            <v>392.99</v>
          </cell>
          <cell r="E280">
            <v>1.35</v>
          </cell>
          <cell r="F280">
            <v>1178890.5</v>
          </cell>
          <cell r="G280" t="str">
            <v>шт</v>
          </cell>
        </row>
        <row r="281">
          <cell r="A281" t="str">
            <v>D0000027078</v>
          </cell>
          <cell r="B281" t="str">
            <v xml:space="preserve">                        DA9020A Шкаф с решетчатыми дв. / TA23A 900*400*2000 *</v>
          </cell>
          <cell r="C281">
            <v>1</v>
          </cell>
          <cell r="D281">
            <v>103</v>
          </cell>
          <cell r="E281">
            <v>0.35</v>
          </cell>
          <cell r="F281">
            <v>260907.84</v>
          </cell>
          <cell r="G281" t="str">
            <v>шт</v>
          </cell>
        </row>
        <row r="282">
          <cell r="A282" t="str">
            <v>D0000026067</v>
          </cell>
          <cell r="B282" t="str">
            <v xml:space="preserve">                        DA9020A Шкаф со стеклянными дв. / TA23A 900*400*2000</v>
          </cell>
          <cell r="C282">
            <v>1</v>
          </cell>
          <cell r="D282">
            <v>102.2</v>
          </cell>
          <cell r="E282">
            <v>0.36</v>
          </cell>
          <cell r="F282">
            <v>221627.64</v>
          </cell>
          <cell r="G282" t="str">
            <v>шт</v>
          </cell>
        </row>
        <row r="283">
          <cell r="A283" t="str">
            <v>D0000026068</v>
          </cell>
          <cell r="B283" t="str">
            <v xml:space="preserve">                        DA9020U Шкаф универсальный с дерев дв./ TA23A 900*400*2000</v>
          </cell>
          <cell r="C283">
            <v>9</v>
          </cell>
          <cell r="D283">
            <v>100.5</v>
          </cell>
          <cell r="E283">
            <v>0.38</v>
          </cell>
          <cell r="F283">
            <v>242684.52</v>
          </cell>
          <cell r="G283" t="str">
            <v>шт</v>
          </cell>
        </row>
        <row r="284">
          <cell r="A284">
            <v>0</v>
          </cell>
          <cell r="B284" t="str">
            <v xml:space="preserve">                    1.2.1.5.2. DAO-TA14B (белый глянец)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A285" t="str">
            <v>D0000008394</v>
          </cell>
          <cell r="B285" t="str">
            <v xml:space="preserve">                        DAP0612 Панель стеновая, белый глянец 1200*600*16</v>
          </cell>
          <cell r="C285">
            <v>16</v>
          </cell>
          <cell r="D285">
            <v>0</v>
          </cell>
          <cell r="E285">
            <v>0</v>
          </cell>
          <cell r="F285">
            <v>11685.12</v>
          </cell>
          <cell r="G285" t="str">
            <v>шт</v>
          </cell>
        </row>
        <row r="286">
          <cell r="A286" t="str">
            <v>D0000018401</v>
          </cell>
          <cell r="B286" t="str">
            <v xml:space="preserve">                        DK2223 Стелаж со стеклянными полками / TA14B 2200*400*2300 *</v>
          </cell>
          <cell r="C286">
            <v>1</v>
          </cell>
          <cell r="D286">
            <v>344.38</v>
          </cell>
          <cell r="E286">
            <v>0.8</v>
          </cell>
          <cell r="F286">
            <v>261194.46</v>
          </cell>
          <cell r="G286" t="str">
            <v>шт</v>
          </cell>
        </row>
        <row r="287">
          <cell r="A287" t="str">
            <v>D0000000582</v>
          </cell>
          <cell r="B287" t="str">
            <v xml:space="preserve">                        DK2691А Шкаф-греденция / TA14B белый глянец, 2670*460*910 *</v>
          </cell>
          <cell r="C287">
            <v>2</v>
          </cell>
          <cell r="D287">
            <v>211</v>
          </cell>
          <cell r="E287">
            <v>0.7</v>
          </cell>
          <cell r="F287">
            <v>182456.58</v>
          </cell>
          <cell r="G287" t="str">
            <v>шт</v>
          </cell>
        </row>
        <row r="288">
          <cell r="A288">
            <v>0</v>
          </cell>
          <cell r="B288" t="str">
            <v xml:space="preserve">                    1.2.1.5.3. DAO-TA01A-TA01 (Эбони)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A289" t="str">
            <v>D0000024474</v>
          </cell>
          <cell r="B289" t="str">
            <v xml:space="preserve">                        DA9020A (T) Шкаф с решетчатыми дв. / ТА01 900*400*2000 (1/4ф,2/4,3/4,4/4)</v>
          </cell>
          <cell r="C289">
            <v>3</v>
          </cell>
          <cell r="D289">
            <v>113</v>
          </cell>
          <cell r="E289">
            <v>0.52</v>
          </cell>
          <cell r="F289">
            <v>77006.94</v>
          </cell>
          <cell r="G289" t="str">
            <v>шт</v>
          </cell>
        </row>
        <row r="290">
          <cell r="A290" t="str">
            <v>D0000025931</v>
          </cell>
          <cell r="B290" t="str">
            <v xml:space="preserve">                        DA9020A (T) Шкаф со стеклянными дв. / ТА01 900*400*2000 (1/4ф,2/4,3/4,4/4)*</v>
          </cell>
          <cell r="C290">
            <v>2</v>
          </cell>
          <cell r="D290">
            <v>110</v>
          </cell>
          <cell r="E290">
            <v>0.51</v>
          </cell>
          <cell r="F290">
            <v>77006.94</v>
          </cell>
          <cell r="G290" t="str">
            <v>шт</v>
          </cell>
        </row>
        <row r="291">
          <cell r="A291" t="str">
            <v>D0000027679</v>
          </cell>
          <cell r="B291" t="str">
            <v xml:space="preserve">                        DA9020A (T) Шкаф со стеклянными дв. / ТА01A 900*400*2000 (1/4ф,2/4,3/4,4/4) *</v>
          </cell>
          <cell r="C291">
            <v>2</v>
          </cell>
          <cell r="D291">
            <v>112</v>
          </cell>
          <cell r="E291">
            <v>0.35</v>
          </cell>
          <cell r="F291">
            <v>79317.240000000005</v>
          </cell>
          <cell r="G291" t="str">
            <v>шт</v>
          </cell>
        </row>
        <row r="292">
          <cell r="A292">
            <v>0</v>
          </cell>
          <cell r="B292" t="str">
            <v xml:space="preserve">                    1.2.1.5.4. DAO-TA10A (Белый дуб) - (возможен перекрас в Белый глянец TA14B)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A293" t="str">
            <v>D0000008395</v>
          </cell>
          <cell r="B293" t="str">
            <v xml:space="preserve">                        DAP0612 Панель стеновая, белый дуб 1200*600*16 *</v>
          </cell>
          <cell r="C293">
            <v>14</v>
          </cell>
          <cell r="D293">
            <v>0</v>
          </cell>
          <cell r="E293">
            <v>0</v>
          </cell>
          <cell r="F293">
            <v>10941.54</v>
          </cell>
          <cell r="G293" t="str">
            <v>шт</v>
          </cell>
        </row>
        <row r="294">
          <cell r="A294" t="str">
            <v>D0000008397</v>
          </cell>
          <cell r="B294" t="str">
            <v xml:space="preserve">                        DAP1 Профиль, белый дуб 25*25 *</v>
          </cell>
          <cell r="C294">
            <v>7</v>
          </cell>
          <cell r="D294">
            <v>0</v>
          </cell>
          <cell r="E294">
            <v>0</v>
          </cell>
          <cell r="F294">
            <v>3969.84</v>
          </cell>
          <cell r="G294" t="str">
            <v>шт</v>
          </cell>
        </row>
        <row r="295">
          <cell r="A295" t="str">
            <v>D0000000538</v>
          </cell>
          <cell r="B295" t="str">
            <v xml:space="preserve">                        DK TV Подставка под ТВ / ТА10A (белый дуб) 1200*500*760 *</v>
          </cell>
          <cell r="C295">
            <v>1</v>
          </cell>
          <cell r="D295">
            <v>43</v>
          </cell>
          <cell r="E295">
            <v>0.25</v>
          </cell>
          <cell r="F295">
            <v>51252.959999999999</v>
          </cell>
          <cell r="G295" t="str">
            <v>шт</v>
          </cell>
        </row>
        <row r="296">
          <cell r="A296" t="str">
            <v>D0000008225</v>
          </cell>
          <cell r="B296" t="str">
            <v xml:space="preserve">                        DK0979 Шкаф низкий/белый дуб/TA10A /900*400*790 *</v>
          </cell>
          <cell r="C296">
            <v>5</v>
          </cell>
          <cell r="D296">
            <v>55.73</v>
          </cell>
          <cell r="E296">
            <v>0.57999999999999996</v>
          </cell>
          <cell r="F296">
            <v>50842.92</v>
          </cell>
          <cell r="G296" t="str">
            <v>шт</v>
          </cell>
        </row>
        <row r="297">
          <cell r="A297" t="str">
            <v>D0000008222</v>
          </cell>
          <cell r="B297" t="str">
            <v xml:space="preserve">                        DK1212 Стол для совещаний/белый дуб / ТА10 /  1200*1200*760 *</v>
          </cell>
          <cell r="C297">
            <v>1</v>
          </cell>
          <cell r="D297">
            <v>38.270000000000003</v>
          </cell>
          <cell r="E297">
            <v>0.4</v>
          </cell>
          <cell r="F297">
            <v>58333.8</v>
          </cell>
          <cell r="G297" t="str">
            <v>шт</v>
          </cell>
        </row>
        <row r="298">
          <cell r="A298" t="str">
            <v>D0000000541</v>
          </cell>
          <cell r="B298" t="str">
            <v xml:space="preserve">                        DK13 Конференц-приставка / TA10A 1330*800*760 *</v>
          </cell>
          <cell r="C298">
            <v>3</v>
          </cell>
          <cell r="D298">
            <v>38</v>
          </cell>
          <cell r="E298">
            <v>0.57999999999999996</v>
          </cell>
          <cell r="F298">
            <v>53677.5</v>
          </cell>
          <cell r="G298" t="str">
            <v>шт</v>
          </cell>
        </row>
        <row r="299">
          <cell r="A299" t="str">
            <v>D0000000542</v>
          </cell>
          <cell r="B299" t="str">
            <v xml:space="preserve">                        DK1320 Шкаф з-х дв./белый дуб/TA10A/ 1324*400*2000 *</v>
          </cell>
          <cell r="C299">
            <v>14</v>
          </cell>
          <cell r="D299">
            <v>158</v>
          </cell>
          <cell r="E299">
            <v>0.78</v>
          </cell>
          <cell r="F299">
            <v>88720.62</v>
          </cell>
          <cell r="G299" t="str">
            <v>шт</v>
          </cell>
        </row>
        <row r="300">
          <cell r="A300" t="str">
            <v>D0000009216</v>
          </cell>
          <cell r="B300" t="str">
            <v xml:space="preserve">                        DK2223 Стелаж со стеклянными полками/ TA 10A 2200*400*2300 *</v>
          </cell>
          <cell r="C300">
            <v>1</v>
          </cell>
          <cell r="D300">
            <v>173.25</v>
          </cell>
          <cell r="E300">
            <v>0.57999999999999996</v>
          </cell>
          <cell r="F300">
            <v>257252.16</v>
          </cell>
          <cell r="G300" t="str">
            <v>шт</v>
          </cell>
        </row>
        <row r="301">
          <cell r="A301" t="str">
            <v>D0000008227</v>
          </cell>
          <cell r="B301" t="str">
            <v xml:space="preserve">                        DK9020U Шкаф с деревянными дверками / белый дуб 900*400*2000 *</v>
          </cell>
          <cell r="C301">
            <v>1</v>
          </cell>
          <cell r="D301">
            <v>88.79</v>
          </cell>
          <cell r="E301">
            <v>0.78</v>
          </cell>
          <cell r="F301">
            <v>75577.919999999998</v>
          </cell>
          <cell r="G301" t="str">
            <v>шт</v>
          </cell>
        </row>
        <row r="302">
          <cell r="A302">
            <v>0</v>
          </cell>
          <cell r="B302" t="str">
            <v xml:space="preserve">                1.2.1.6. ROMANO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0</v>
          </cell>
          <cell r="B303" t="str">
            <v xml:space="preserve">                    1.2.1.6.1 Столы - RM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 t="str">
            <v>D0000015994</v>
          </cell>
          <cell r="B304" t="str">
            <v xml:space="preserve">                        RM 1055 Стол компьютерный / SAS/TA102 1050х550х760 (1/1ф) *</v>
          </cell>
          <cell r="C304">
            <v>1</v>
          </cell>
          <cell r="D304">
            <v>84.2</v>
          </cell>
          <cell r="E304">
            <v>0.52</v>
          </cell>
          <cell r="F304">
            <v>81724.44</v>
          </cell>
          <cell r="G304" t="str">
            <v>шт</v>
          </cell>
        </row>
        <row r="305">
          <cell r="A305" t="str">
            <v>D0000015995</v>
          </cell>
          <cell r="B305" t="str">
            <v xml:space="preserve">                        RM 1280 Стол-приставка / SAS/TA102 1200*800*760 *</v>
          </cell>
          <cell r="C305">
            <v>1</v>
          </cell>
          <cell r="D305">
            <v>51</v>
          </cell>
          <cell r="E305">
            <v>0.3</v>
          </cell>
          <cell r="F305">
            <v>117839.58</v>
          </cell>
          <cell r="G305" t="str">
            <v>шт</v>
          </cell>
        </row>
        <row r="306">
          <cell r="A306" t="str">
            <v>D0000016002</v>
          </cell>
          <cell r="B306" t="str">
            <v xml:space="preserve">                        RM MO Тумба подкатная / SAS/TA102 440х550х600 (1/1ф) *</v>
          </cell>
          <cell r="C306">
            <v>1</v>
          </cell>
          <cell r="D306">
            <v>31.8</v>
          </cell>
          <cell r="E306">
            <v>0.17</v>
          </cell>
          <cell r="F306">
            <v>51769.08</v>
          </cell>
          <cell r="G306" t="str">
            <v>шт</v>
          </cell>
        </row>
        <row r="307">
          <cell r="A307" t="str">
            <v>D0000015997</v>
          </cell>
          <cell r="B307" t="str">
            <v xml:space="preserve">                        RM PE Стол письменный / SAS/TA102 2800*1200*760 (1/4,2/4,3/4,4/4ф) *</v>
          </cell>
          <cell r="C307">
            <v>1</v>
          </cell>
          <cell r="D307">
            <v>296.10000000000002</v>
          </cell>
          <cell r="E307">
            <v>0.83</v>
          </cell>
          <cell r="F307">
            <v>192489.3</v>
          </cell>
          <cell r="G307" t="str">
            <v>шт</v>
          </cell>
        </row>
        <row r="308">
          <cell r="A308" t="str">
            <v>D0000015998</v>
          </cell>
          <cell r="B308" t="str">
            <v xml:space="preserve">                        RMT 1260 Стол журнальный / SAS/TA102 1200х600х450 (1/2,2/2ф) *</v>
          </cell>
          <cell r="C308">
            <v>1</v>
          </cell>
          <cell r="D308">
            <v>30.03</v>
          </cell>
          <cell r="E308">
            <v>0.12</v>
          </cell>
          <cell r="F308">
            <v>58103.28</v>
          </cell>
          <cell r="G308" t="str">
            <v>шт</v>
          </cell>
        </row>
        <row r="309">
          <cell r="A309">
            <v>0</v>
          </cell>
          <cell r="B309" t="str">
            <v xml:space="preserve">                    1.2.1.6.2. Шкафы - RM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 t="str">
            <v>D0000015999</v>
          </cell>
          <cell r="B310" t="str">
            <v xml:space="preserve">                        RM 150079 Шкаф для документов низкий / SAS/TA102 1500х540х790 (1/1ф) *</v>
          </cell>
          <cell r="C310">
            <v>1</v>
          </cell>
          <cell r="D310">
            <v>104.79</v>
          </cell>
          <cell r="E310">
            <v>0.85</v>
          </cell>
          <cell r="F310">
            <v>132506.16</v>
          </cell>
          <cell r="G310" t="str">
            <v>шт</v>
          </cell>
        </row>
        <row r="311">
          <cell r="A311" t="str">
            <v>D0000016001</v>
          </cell>
          <cell r="B311" t="str">
            <v xml:space="preserve">                        RM 230204 Шкаф для документов высокий / SAS/TA102 2300х500х2045 (1/8,2/8ф,3/8,4/8,5/8,6/8,7/8,8/8) *</v>
          </cell>
          <cell r="C311">
            <v>1</v>
          </cell>
          <cell r="D311">
            <v>351.75</v>
          </cell>
          <cell r="E311">
            <v>3</v>
          </cell>
          <cell r="F311">
            <v>366443.16</v>
          </cell>
          <cell r="G311" t="str">
            <v>шт</v>
          </cell>
        </row>
        <row r="312">
          <cell r="A312">
            <v>0</v>
          </cell>
          <cell r="B312" t="str">
            <v xml:space="preserve">                    1.2.1.6.3. Малые формы - RM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>D0000000280</v>
          </cell>
          <cell r="B313" t="str">
            <v xml:space="preserve">                        PVPEGAGC (YB-108) Корзина для мусора / TA02 35*35*65 *</v>
          </cell>
          <cell r="C313">
            <v>1</v>
          </cell>
          <cell r="D313">
            <v>19</v>
          </cell>
          <cell r="E313">
            <v>0.13</v>
          </cell>
          <cell r="F313">
            <v>57924.78</v>
          </cell>
          <cell r="G313" t="str">
            <v>шт</v>
          </cell>
        </row>
        <row r="314">
          <cell r="A314">
            <v>0</v>
          </cell>
          <cell r="B314" t="str">
            <v xml:space="preserve">            1.2.2. Премиум класс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>
            <v>0</v>
          </cell>
          <cell r="B315" t="str">
            <v xml:space="preserve">                1.2.2.10. INTER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A316">
            <v>0</v>
          </cell>
          <cell r="B316" t="str">
            <v xml:space="preserve">                    1.2.2.10.1. INTER-TA06B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A317">
            <v>0</v>
          </cell>
          <cell r="B317" t="str">
            <v xml:space="preserve">                        1.1.2.5.3. Переговорная Зона - INTER-ТА06В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A318" t="str">
            <v>D0000026451</v>
          </cell>
          <cell r="B318" t="str">
            <v xml:space="preserve">                            IN-PAB1S Стол для совещаний соед. элемент / TA06B/TA106 900*740*788*</v>
          </cell>
          <cell r="C318">
            <v>12</v>
          </cell>
          <cell r="D318">
            <v>52.52</v>
          </cell>
          <cell r="E318">
            <v>0.15</v>
          </cell>
          <cell r="F318">
            <v>92894.46</v>
          </cell>
          <cell r="G318" t="str">
            <v>шт</v>
          </cell>
        </row>
        <row r="319">
          <cell r="A319" t="str">
            <v>D0000026452</v>
          </cell>
          <cell r="B319" t="str">
            <v xml:space="preserve">                            IN-PAB2L Стол для совещаний (конечный элемент) / TA06B/TA106 1859*740*788*</v>
          </cell>
          <cell r="C319">
            <v>1</v>
          </cell>
          <cell r="D319">
            <v>101</v>
          </cell>
          <cell r="E319">
            <v>0.38</v>
          </cell>
          <cell r="F319">
            <v>198056.46</v>
          </cell>
          <cell r="G319" t="str">
            <v>шт</v>
          </cell>
        </row>
        <row r="320">
          <cell r="A320" t="str">
            <v>D0000029412</v>
          </cell>
          <cell r="B320" t="str">
            <v xml:space="preserve">                            IN-PAB2S Стол для совещаний (соед. элемент) / TA06B/TA106 1400*740*788</v>
          </cell>
          <cell r="C320">
            <v>1</v>
          </cell>
          <cell r="D320">
            <v>0</v>
          </cell>
          <cell r="E320">
            <v>0</v>
          </cell>
          <cell r="F320">
            <v>146117.04</v>
          </cell>
          <cell r="G320" t="str">
            <v>шт</v>
          </cell>
        </row>
        <row r="321">
          <cell r="A321" t="str">
            <v>D0000026454</v>
          </cell>
          <cell r="B321" t="str">
            <v xml:space="preserve">                            IN-PAB2S Стол для совещаний (соед. элемент) / TA06B/TA106 1800*740*788*</v>
          </cell>
          <cell r="C321">
            <v>9</v>
          </cell>
          <cell r="D321">
            <v>71.900000000000006</v>
          </cell>
          <cell r="E321">
            <v>0.26</v>
          </cell>
          <cell r="F321">
            <v>182646.3</v>
          </cell>
          <cell r="G321" t="str">
            <v>шт</v>
          </cell>
        </row>
        <row r="322">
          <cell r="A322" t="str">
            <v>D0000026469</v>
          </cell>
          <cell r="B322" t="str">
            <v xml:space="preserve">                            IN-PAK (T) Пилястра соед. для стола совещаний / TA06B 746*810*70*</v>
          </cell>
          <cell r="C322">
            <v>21</v>
          </cell>
          <cell r="D322">
            <v>3.84</v>
          </cell>
          <cell r="E322">
            <v>0.05</v>
          </cell>
          <cell r="F322">
            <v>38205.120000000003</v>
          </cell>
          <cell r="G322" t="str">
            <v>шт</v>
          </cell>
        </row>
        <row r="323">
          <cell r="A323" t="str">
            <v>D0000008190</v>
          </cell>
          <cell r="B323" t="str">
            <v xml:space="preserve">                            IN-PAU Угловой элемент стола для совещаний / TA06B 1040*1040*790*</v>
          </cell>
          <cell r="C323">
            <v>12</v>
          </cell>
          <cell r="D323">
            <v>54.12</v>
          </cell>
          <cell r="E323">
            <v>0.09</v>
          </cell>
          <cell r="F323">
            <v>140757.96</v>
          </cell>
          <cell r="G323" t="str">
            <v>шт</v>
          </cell>
        </row>
        <row r="324">
          <cell r="A324">
            <v>0</v>
          </cell>
          <cell r="B324" t="str">
            <v xml:space="preserve">                        1.1.2.5.4. Приемные - INTER-ТА06В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 t="str">
            <v>D0000026449</v>
          </cell>
          <cell r="B325" t="str">
            <v xml:space="preserve">                            IN RE BL (T) Боковая панель стола для приемной / TA06B 870*68*1150*</v>
          </cell>
          <cell r="C325">
            <v>10</v>
          </cell>
          <cell r="D325">
            <v>11.2</v>
          </cell>
          <cell r="E325">
            <v>0.16</v>
          </cell>
          <cell r="F325">
            <v>60547.199999999997</v>
          </cell>
          <cell r="G325" t="str">
            <v>шт</v>
          </cell>
        </row>
        <row r="326">
          <cell r="A326" t="str">
            <v>D0000026450</v>
          </cell>
          <cell r="B326" t="str">
            <v xml:space="preserve">                            IN RE BR (T) Боковая панель стола для приемной / TA06B 870*68*1150*</v>
          </cell>
          <cell r="C326">
            <v>11</v>
          </cell>
          <cell r="D326">
            <v>11.2</v>
          </cell>
          <cell r="E326">
            <v>0.16</v>
          </cell>
          <cell r="F326">
            <v>60465.599999999999</v>
          </cell>
          <cell r="G326" t="str">
            <v>шт</v>
          </cell>
        </row>
        <row r="327">
          <cell r="A327" t="str">
            <v>D0000027252</v>
          </cell>
          <cell r="B327" t="str">
            <v xml:space="preserve">                            IN RE U2 (T) Угловая секция стола для приемной / TA06B 1700*950*1150*</v>
          </cell>
          <cell r="C327">
            <v>6</v>
          </cell>
          <cell r="D327">
            <v>115</v>
          </cell>
          <cell r="E327">
            <v>0.65</v>
          </cell>
          <cell r="F327">
            <v>312035.34000000003</v>
          </cell>
          <cell r="G327" t="str">
            <v>шт</v>
          </cell>
        </row>
        <row r="328">
          <cell r="A328" t="str">
            <v>D0000027250</v>
          </cell>
          <cell r="B328" t="str">
            <v xml:space="preserve">                            IN RE1 (Т)  Секция стола для приемной / TA06B 800*870*1150*</v>
          </cell>
          <cell r="C328">
            <v>13</v>
          </cell>
          <cell r="D328">
            <v>71.5</v>
          </cell>
          <cell r="E328">
            <v>0.38</v>
          </cell>
          <cell r="F328">
            <v>157278.9</v>
          </cell>
          <cell r="G328" t="str">
            <v>шт</v>
          </cell>
        </row>
        <row r="329">
          <cell r="A329" t="str">
            <v>D0000027237</v>
          </cell>
          <cell r="B329" t="str">
            <v xml:space="preserve">                            IN RE2 (T) Секция стола для приемной / TA06B 1600*870*1150*</v>
          </cell>
          <cell r="C329">
            <v>9</v>
          </cell>
          <cell r="D329">
            <v>143</v>
          </cell>
          <cell r="E329">
            <v>0.66</v>
          </cell>
          <cell r="F329">
            <v>245600.7</v>
          </cell>
          <cell r="G329" t="str">
            <v>шт</v>
          </cell>
        </row>
        <row r="330">
          <cell r="A330" t="str">
            <v>D0000044188</v>
          </cell>
          <cell r="B330" t="str">
            <v xml:space="preserve">                        IN-1010 (T) Стол брифинг / TA06B/ Madras Verdino 1000*1000*800 *</v>
          </cell>
          <cell r="C330">
            <v>1</v>
          </cell>
          <cell r="D330">
            <v>69.72</v>
          </cell>
          <cell r="E330">
            <v>0.49</v>
          </cell>
          <cell r="F330">
            <v>241659.42</v>
          </cell>
          <cell r="G330" t="str">
            <v>шт</v>
          </cell>
        </row>
        <row r="331">
          <cell r="A331" t="str">
            <v>D0000038009</v>
          </cell>
          <cell r="B331" t="str">
            <v xml:space="preserve">                        IN-1414В (T) Стол для заседаний (средний элемент) / TA06B MontanaVerdino  1400*1400*780</v>
          </cell>
          <cell r="C331">
            <v>1</v>
          </cell>
          <cell r="D331">
            <v>95</v>
          </cell>
          <cell r="E331">
            <v>0.45</v>
          </cell>
          <cell r="F331">
            <v>113868.72</v>
          </cell>
          <cell r="G331" t="str">
            <v>шт</v>
          </cell>
        </row>
        <row r="332">
          <cell r="A332" t="str">
            <v>D0000008181</v>
          </cell>
          <cell r="B332" t="str">
            <v xml:space="preserve">                        IN-1414В Стол для заседаний (средний элемент) / TA06B 1400*1400*780 *</v>
          </cell>
          <cell r="C332">
            <v>1</v>
          </cell>
          <cell r="D332">
            <v>92</v>
          </cell>
          <cell r="E332">
            <v>0.45</v>
          </cell>
          <cell r="F332">
            <v>94890.6</v>
          </cell>
          <cell r="G332" t="str">
            <v>шт</v>
          </cell>
        </row>
        <row r="333">
          <cell r="A333" t="str">
            <v>D0000010156</v>
          </cell>
          <cell r="B333" t="str">
            <v xml:space="preserve">                        IN-2090 Стол письменный / TA06B / TA106 2000*900*800</v>
          </cell>
          <cell r="C333">
            <v>1</v>
          </cell>
          <cell r="D333">
            <v>235</v>
          </cell>
          <cell r="E333">
            <v>1.33</v>
          </cell>
          <cell r="F333">
            <v>200899.20000000001</v>
          </cell>
          <cell r="G333" t="str">
            <v>шт</v>
          </cell>
        </row>
        <row r="334">
          <cell r="A334" t="str">
            <v>D0000008183</v>
          </cell>
          <cell r="B334" t="str">
            <v xml:space="preserve">                        IN-2210 Стол письменный / TA06B 2200*1000*800</v>
          </cell>
          <cell r="C334">
            <v>1</v>
          </cell>
          <cell r="D334">
            <v>220.4</v>
          </cell>
          <cell r="E334">
            <v>1.48</v>
          </cell>
          <cell r="F334">
            <v>353294.34</v>
          </cell>
          <cell r="G334" t="str">
            <v>шт</v>
          </cell>
        </row>
        <row r="335">
          <cell r="A335" t="str">
            <v>D0000026455</v>
          </cell>
          <cell r="B335" t="str">
            <v xml:space="preserve">                        IN-H (T) Шкаф для холодильника / TA06B 840*560*860</v>
          </cell>
          <cell r="C335">
            <v>3</v>
          </cell>
          <cell r="D335">
            <v>76.8</v>
          </cell>
          <cell r="E335">
            <v>0.51</v>
          </cell>
          <cell r="F335">
            <v>201274.56</v>
          </cell>
          <cell r="G335" t="str">
            <v>шт</v>
          </cell>
        </row>
        <row r="336">
          <cell r="A336" t="str">
            <v>D0000008196</v>
          </cell>
          <cell r="B336" t="str">
            <v xml:space="preserve">                        IN-KS Угловой соединительный элемент для шкафов / TA06B 140*140*2100 *</v>
          </cell>
          <cell r="C336">
            <v>4</v>
          </cell>
          <cell r="D336">
            <v>13</v>
          </cell>
          <cell r="E336">
            <v>0.02</v>
          </cell>
          <cell r="F336">
            <v>33271.379999999997</v>
          </cell>
          <cell r="G336" t="str">
            <v>шт</v>
          </cell>
        </row>
        <row r="337">
          <cell r="A337" t="str">
            <v>D0000042681</v>
          </cell>
          <cell r="B337" t="str">
            <v xml:space="preserve">                        IN-PA3 Стол для совещаний с кожанной столешницей / TA06B/TA113 2500*740*790</v>
          </cell>
          <cell r="C337">
            <v>2</v>
          </cell>
          <cell r="D337">
            <v>149.28</v>
          </cell>
          <cell r="E337">
            <v>0.68</v>
          </cell>
          <cell r="F337">
            <v>337763.82</v>
          </cell>
          <cell r="G337" t="str">
            <v>шт</v>
          </cell>
        </row>
        <row r="338">
          <cell r="A338" t="str">
            <v>D0000016229</v>
          </cell>
          <cell r="B338" t="str">
            <v xml:space="preserve">                        IN-PA3L Стол для совещаний (конечный элемент) / TA06B/TA113 2155*740*790 *</v>
          </cell>
          <cell r="C338">
            <v>1</v>
          </cell>
          <cell r="D338">
            <v>120</v>
          </cell>
          <cell r="E338">
            <v>0.85</v>
          </cell>
          <cell r="F338">
            <v>137244.06</v>
          </cell>
          <cell r="G338" t="str">
            <v>шт</v>
          </cell>
        </row>
        <row r="339">
          <cell r="A339" t="str">
            <v>D0000016230</v>
          </cell>
          <cell r="B339" t="str">
            <v xml:space="preserve">                        IN-PA3R Стол для совещаний (конечный элемент) / TA06B/TA113 2155*740*790 *</v>
          </cell>
          <cell r="C339">
            <v>1</v>
          </cell>
          <cell r="D339">
            <v>120</v>
          </cell>
          <cell r="E339">
            <v>0.85</v>
          </cell>
          <cell r="F339">
            <v>137244.06</v>
          </cell>
          <cell r="G339" t="str">
            <v>шт</v>
          </cell>
        </row>
        <row r="340">
          <cell r="A340">
            <v>0</v>
          </cell>
          <cell r="B340" t="str">
            <v xml:space="preserve">                    1.2.2.10.2. INTER-TA16G 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>D0000011510</v>
          </cell>
          <cell r="B341" t="str">
            <v xml:space="preserve">                        IN-1321 Шкаф двухдверный / TA16G 1334*422*2100</v>
          </cell>
          <cell r="C341">
            <v>3</v>
          </cell>
          <cell r="D341">
            <v>175.35</v>
          </cell>
          <cell r="E341">
            <v>0.61</v>
          </cell>
          <cell r="F341">
            <v>172509.54</v>
          </cell>
          <cell r="G341" t="str">
            <v>шт</v>
          </cell>
        </row>
        <row r="342">
          <cell r="A342" t="str">
            <v>D0000011511</v>
          </cell>
          <cell r="B342" t="str">
            <v xml:space="preserve">                        IN-2021 Шкаф со стекляными и деревянными дверцами / TA16G 2030*422*2100</v>
          </cell>
          <cell r="C342">
            <v>1</v>
          </cell>
          <cell r="D342">
            <v>227.15</v>
          </cell>
          <cell r="E342">
            <v>0.86</v>
          </cell>
          <cell r="F342">
            <v>296785.32</v>
          </cell>
          <cell r="G342" t="str">
            <v>шт</v>
          </cell>
        </row>
        <row r="343">
          <cell r="A343">
            <v>0</v>
          </cell>
          <cell r="B343" t="str">
            <v xml:space="preserve">                    1.2.2.10.3. INTER-TA14C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A344" t="str">
            <v>D0000026448</v>
          </cell>
          <cell r="B344" t="str">
            <v xml:space="preserve">                        IN-2221(2G+2W) (T) Шкаф 4-х дверный / TA14C 2230*422*2100 *</v>
          </cell>
          <cell r="C344">
            <v>5</v>
          </cell>
          <cell r="D344">
            <v>253</v>
          </cell>
          <cell r="E344">
            <v>1.35</v>
          </cell>
          <cell r="F344">
            <v>155916.18</v>
          </cell>
          <cell r="G344" t="str">
            <v>шт</v>
          </cell>
        </row>
        <row r="345">
          <cell r="A345" t="str">
            <v>D0000026443</v>
          </cell>
          <cell r="B345" t="str">
            <v xml:space="preserve">                        IN-H (T) Шкаф для холодильника / TA14C 840*560*860 *</v>
          </cell>
          <cell r="C345">
            <v>1</v>
          </cell>
          <cell r="D345">
            <v>78</v>
          </cell>
          <cell r="E345">
            <v>0.53</v>
          </cell>
          <cell r="F345">
            <v>51810.9</v>
          </cell>
          <cell r="G345" t="str">
            <v>шт</v>
          </cell>
        </row>
        <row r="346">
          <cell r="A346" t="str">
            <v>D0000026887</v>
          </cell>
          <cell r="B346" t="str">
            <v xml:space="preserve">                        IN-PAB1S Стол для совещаний соед. элемент / TA14C/TA113 900*740*788 *</v>
          </cell>
          <cell r="C346">
            <v>1</v>
          </cell>
          <cell r="D346">
            <v>51</v>
          </cell>
          <cell r="E346">
            <v>0.15</v>
          </cell>
          <cell r="F346">
            <v>46700.7</v>
          </cell>
          <cell r="G346" t="str">
            <v>шт</v>
          </cell>
        </row>
        <row r="347">
          <cell r="A347" t="str">
            <v>D0000026888</v>
          </cell>
          <cell r="B347" t="str">
            <v xml:space="preserve">                        IN-PAB2L Стол для совещаний (конечный элемент) / TA14C/TA113 1859*740*788 *</v>
          </cell>
          <cell r="C347">
            <v>1</v>
          </cell>
          <cell r="D347">
            <v>95</v>
          </cell>
          <cell r="E347">
            <v>0.34</v>
          </cell>
          <cell r="F347">
            <v>114512.34</v>
          </cell>
          <cell r="G347" t="str">
            <v>шт</v>
          </cell>
        </row>
        <row r="348">
          <cell r="A348" t="str">
            <v>D0000026889</v>
          </cell>
          <cell r="B348" t="str">
            <v xml:space="preserve">                        IN-PAB2R Стол для совещаний (конечный элемент) / TA14C/TA113 1859*740*788 *</v>
          </cell>
          <cell r="C348">
            <v>1</v>
          </cell>
          <cell r="D348">
            <v>95</v>
          </cell>
          <cell r="E348">
            <v>0.34</v>
          </cell>
          <cell r="F348">
            <v>114512.34</v>
          </cell>
          <cell r="G348" t="str">
            <v>шт</v>
          </cell>
        </row>
        <row r="349">
          <cell r="A349" t="str">
            <v>D0000026890</v>
          </cell>
          <cell r="B349" t="str">
            <v xml:space="preserve">                        IN-PAB2S Стол для совещаний (соед. элемент) / TA14C/TA113 1800*740*788 *</v>
          </cell>
          <cell r="C349">
            <v>2</v>
          </cell>
          <cell r="D349">
            <v>98</v>
          </cell>
          <cell r="E349">
            <v>0.3</v>
          </cell>
          <cell r="F349">
            <v>86773.440000000002</v>
          </cell>
          <cell r="G349" t="str">
            <v>шт</v>
          </cell>
        </row>
        <row r="350">
          <cell r="A350" t="str">
            <v>D0000026891</v>
          </cell>
          <cell r="B350" t="str">
            <v xml:space="preserve">                        IN-PAK Пилястра соед. для стола совещаний / TA14C 810*70*746 *</v>
          </cell>
          <cell r="C350">
            <v>8</v>
          </cell>
          <cell r="D350">
            <v>4</v>
          </cell>
          <cell r="E350">
            <v>0.02</v>
          </cell>
          <cell r="F350">
            <v>22070.76</v>
          </cell>
          <cell r="G350" t="str">
            <v>шт</v>
          </cell>
        </row>
        <row r="351">
          <cell r="A351" t="str">
            <v>D0000026892</v>
          </cell>
          <cell r="B351" t="str">
            <v xml:space="preserve">                        IN-T Трибуна / TA14C 600*500*1080 *</v>
          </cell>
          <cell r="C351">
            <v>1</v>
          </cell>
          <cell r="D351">
            <v>38</v>
          </cell>
          <cell r="E351">
            <v>0.31</v>
          </cell>
          <cell r="F351">
            <v>137152</v>
          </cell>
          <cell r="G351" t="str">
            <v>шт</v>
          </cell>
        </row>
        <row r="352">
          <cell r="A352" t="str">
            <v>D0000000304</v>
          </cell>
          <cell r="B352" t="str">
            <v xml:space="preserve">                    E06 (INTER Y) Вешалка / TA03 360*360*1940 *</v>
          </cell>
          <cell r="C352">
            <v>1</v>
          </cell>
          <cell r="D352">
            <v>18</v>
          </cell>
          <cell r="E352">
            <v>0.11</v>
          </cell>
          <cell r="F352">
            <v>31420.080000000002</v>
          </cell>
          <cell r="G352" t="str">
            <v>шт</v>
          </cell>
        </row>
        <row r="353">
          <cell r="A353" t="str">
            <v>D0000026133</v>
          </cell>
          <cell r="B353" t="str">
            <v xml:space="preserve">                    MG23 Стол письменный / TA06 2300*1000*753</v>
          </cell>
          <cell r="C353">
            <v>1</v>
          </cell>
          <cell r="D353">
            <v>113</v>
          </cell>
          <cell r="E353">
            <v>0.71</v>
          </cell>
          <cell r="F353">
            <v>61200</v>
          </cell>
          <cell r="G353" t="str">
            <v>шт</v>
          </cell>
        </row>
        <row r="354">
          <cell r="A354" t="str">
            <v>D0000000142</v>
          </cell>
          <cell r="B354" t="str">
            <v xml:space="preserve">                    RL320-4G Шкаф 4-х дверный (Двери стеклянные) / TA03 2320*466*2180 *</v>
          </cell>
          <cell r="C354">
            <v>2</v>
          </cell>
          <cell r="D354">
            <v>354.9</v>
          </cell>
          <cell r="E354">
            <v>1.36</v>
          </cell>
          <cell r="F354">
            <v>417125.94</v>
          </cell>
          <cell r="G354" t="str">
            <v>шт</v>
          </cell>
        </row>
        <row r="355">
          <cell r="A355">
            <v>0</v>
          </cell>
          <cell r="B355" t="str">
            <v xml:space="preserve">                1.2.2.11 MUX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A356" t="str">
            <v>D0000037565</v>
          </cell>
          <cell r="B356" t="str">
            <v xml:space="preserve">                    MU 054W Шкаф для одежды Light / TA06A 540*422*2200 (без боковых панелей)</v>
          </cell>
          <cell r="C356">
            <v>14</v>
          </cell>
          <cell r="D356">
            <v>68</v>
          </cell>
          <cell r="E356">
            <v>0.31</v>
          </cell>
          <cell r="F356">
            <v>24002.639999999999</v>
          </cell>
          <cell r="G356" t="str">
            <v>шт</v>
          </cell>
        </row>
        <row r="357">
          <cell r="A357" t="str">
            <v>D0000024317</v>
          </cell>
          <cell r="B357" t="str">
            <v xml:space="preserve">                    MU 054W Шкаф для одежды Light / TA06A 540*422*2200 (с боковыми панелями)</v>
          </cell>
          <cell r="C357">
            <v>1</v>
          </cell>
          <cell r="D357">
            <v>68</v>
          </cell>
          <cell r="E357">
            <v>0.31</v>
          </cell>
          <cell r="F357">
            <v>36697.56</v>
          </cell>
          <cell r="G357" t="str">
            <v>шт</v>
          </cell>
        </row>
        <row r="358">
          <cell r="A358" t="str">
            <v>D0000026118</v>
          </cell>
          <cell r="B358" t="str">
            <v xml:space="preserve">                    MU1990 Стол письменный (ноги по центру) / TA06A 1900*900*760</v>
          </cell>
          <cell r="C358">
            <v>7</v>
          </cell>
          <cell r="D358">
            <v>92</v>
          </cell>
          <cell r="E358">
            <v>0.5</v>
          </cell>
          <cell r="F358">
            <v>110086.56</v>
          </cell>
          <cell r="G358" t="str">
            <v>шт</v>
          </cell>
        </row>
        <row r="359">
          <cell r="A359" t="str">
            <v>D0000027058</v>
          </cell>
          <cell r="B359" t="str">
            <v xml:space="preserve">                    MU2195 Стол письменный (опоры в центре) Light / TA06A 2100*950*760</v>
          </cell>
          <cell r="C359">
            <v>6</v>
          </cell>
          <cell r="D359">
            <v>110</v>
          </cell>
          <cell r="E359">
            <v>0.47</v>
          </cell>
          <cell r="F359">
            <v>110086.56</v>
          </cell>
          <cell r="G359" t="str">
            <v>шт</v>
          </cell>
        </row>
        <row r="360">
          <cell r="A360" t="str">
            <v>D0000026488</v>
          </cell>
          <cell r="B360" t="str">
            <v xml:space="preserve">                    MUM1 Тумба подкатная c 3-мя ящиками Light / TA06A 450*600*650*</v>
          </cell>
          <cell r="C360">
            <v>15</v>
          </cell>
          <cell r="D360">
            <v>36.200000000000003</v>
          </cell>
          <cell r="E360">
            <v>0.23</v>
          </cell>
          <cell r="F360">
            <v>19436.099999999999</v>
          </cell>
          <cell r="G360" t="str">
            <v>шт</v>
          </cell>
        </row>
        <row r="361">
          <cell r="A361" t="str">
            <v>D0000026489</v>
          </cell>
          <cell r="B361" t="str">
            <v xml:space="preserve">                    MUM2 Тумба подкатная c 3-мя ящиками Light / TA06A 900*420*650*</v>
          </cell>
          <cell r="C361">
            <v>2</v>
          </cell>
          <cell r="D361">
            <v>45.01</v>
          </cell>
          <cell r="E361">
            <v>0.3</v>
          </cell>
          <cell r="F361">
            <v>28721.16</v>
          </cell>
          <cell r="G361" t="str">
            <v>шт</v>
          </cell>
        </row>
        <row r="362">
          <cell r="A362">
            <v>0</v>
          </cell>
          <cell r="B362" t="str">
            <v xml:space="preserve">                    MUX TA05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A363">
            <v>0</v>
          </cell>
          <cell r="B363" t="str">
            <v xml:space="preserve">                        1.3.2.2.1 Столы - TA05-MUX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A364" t="str">
            <v>D0000017405</v>
          </cell>
          <cell r="B364" t="str">
            <v xml:space="preserve">                            MU1990 (T) Стол письменный (ноги по центру) / TA05 1900*900*760*</v>
          </cell>
          <cell r="C364">
            <v>1</v>
          </cell>
          <cell r="D364">
            <v>80</v>
          </cell>
          <cell r="E364">
            <v>0.68</v>
          </cell>
          <cell r="F364">
            <v>110086.56</v>
          </cell>
          <cell r="G364" t="str">
            <v>шт</v>
          </cell>
        </row>
        <row r="365">
          <cell r="A365" t="str">
            <v>D0000017407</v>
          </cell>
          <cell r="B365" t="str">
            <v xml:space="preserve">                            MUM1 Тумба подкатная c 3-мя ящиками Light / TA05 450*600*650</v>
          </cell>
          <cell r="C365">
            <v>4</v>
          </cell>
          <cell r="D365">
            <v>34.65</v>
          </cell>
          <cell r="E365">
            <v>0.21</v>
          </cell>
          <cell r="F365">
            <v>16196.58</v>
          </cell>
          <cell r="G365" t="str">
            <v>шт</v>
          </cell>
        </row>
        <row r="366">
          <cell r="A366" t="str">
            <v>D0000017408</v>
          </cell>
          <cell r="B366" t="str">
            <v xml:space="preserve">                            MUM2 Тумба подкатная c 3-мя ящиками Light / TA05 900*420*650*</v>
          </cell>
          <cell r="C366">
            <v>5</v>
          </cell>
          <cell r="D366">
            <v>45.01</v>
          </cell>
          <cell r="E366">
            <v>0.3</v>
          </cell>
          <cell r="F366">
            <v>16569.900000000001</v>
          </cell>
          <cell r="G366" t="str">
            <v>шт</v>
          </cell>
        </row>
        <row r="367">
          <cell r="A367" t="str">
            <v>D0000025072</v>
          </cell>
          <cell r="B367" t="str">
            <v xml:space="preserve">                            MUX1260 (T) Стол журнальный / TA05 1200*600*430</v>
          </cell>
          <cell r="C367">
            <v>5</v>
          </cell>
          <cell r="D367">
            <v>29.82</v>
          </cell>
          <cell r="E367">
            <v>0.11</v>
          </cell>
          <cell r="F367">
            <v>47441.22</v>
          </cell>
          <cell r="G367" t="str">
            <v>шт</v>
          </cell>
        </row>
        <row r="368">
          <cell r="A368" t="str">
            <v>D0000026795</v>
          </cell>
          <cell r="B368" t="str">
            <v xml:space="preserve">                            MUX6060 (T) Стол журнальный / TA05 600*600*450</v>
          </cell>
          <cell r="C368">
            <v>1</v>
          </cell>
          <cell r="D368">
            <v>21.9</v>
          </cell>
          <cell r="E368">
            <v>0.08</v>
          </cell>
          <cell r="F368">
            <v>41047.86</v>
          </cell>
          <cell r="G368" t="str">
            <v>шт</v>
          </cell>
        </row>
        <row r="369">
          <cell r="A369" t="str">
            <v>D0000025074</v>
          </cell>
          <cell r="B369" t="str">
            <v xml:space="preserve">                            R203R (T) Стол / TA05 2100*2040*760</v>
          </cell>
          <cell r="C369">
            <v>3</v>
          </cell>
          <cell r="D369">
            <v>232</v>
          </cell>
          <cell r="E369">
            <v>1.25</v>
          </cell>
          <cell r="F369">
            <v>274616</v>
          </cell>
          <cell r="G369" t="str">
            <v>шт</v>
          </cell>
        </row>
        <row r="370">
          <cell r="A370" t="str">
            <v>D0000026458</v>
          </cell>
          <cell r="B370" t="str">
            <v xml:space="preserve">                            RH110 (T) Стол-брифинг / TA05 1000*1000*760</v>
          </cell>
          <cell r="C370">
            <v>1</v>
          </cell>
          <cell r="D370">
            <v>67.02</v>
          </cell>
          <cell r="E370">
            <v>0.33</v>
          </cell>
          <cell r="F370">
            <v>87782</v>
          </cell>
          <cell r="G370" t="str">
            <v>шт</v>
          </cell>
        </row>
        <row r="371">
          <cell r="A371" t="str">
            <v>D0000025076</v>
          </cell>
          <cell r="B371" t="str">
            <v xml:space="preserve">                            RH124 (T) Стол для заседаний / TA05 2400*1100*760</v>
          </cell>
          <cell r="C371">
            <v>1</v>
          </cell>
          <cell r="D371">
            <v>117.98</v>
          </cell>
          <cell r="E371">
            <v>0.57999999999999996</v>
          </cell>
          <cell r="F371">
            <v>173693</v>
          </cell>
          <cell r="G371" t="str">
            <v>шт</v>
          </cell>
        </row>
        <row r="372">
          <cell r="A372">
            <v>0</v>
          </cell>
          <cell r="B372" t="str">
            <v xml:space="preserve">                        1.3.2.2.2 Переговорная зона - TA05-MUX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A373" t="str">
            <v>D0000026674</v>
          </cell>
          <cell r="B373" t="str">
            <v xml:space="preserve">                            RH J60 (T) Опора для переговорных столов / TA05 600*130*735</v>
          </cell>
          <cell r="C373">
            <v>6</v>
          </cell>
          <cell r="D373">
            <v>17</v>
          </cell>
          <cell r="E373">
            <v>0.15</v>
          </cell>
          <cell r="F373">
            <v>28044.9</v>
          </cell>
          <cell r="G373" t="str">
            <v>шт</v>
          </cell>
        </row>
        <row r="374">
          <cell r="A374" t="str">
            <v>D0000010605</v>
          </cell>
          <cell r="B374" t="str">
            <v xml:space="preserve">                            RH115 Стол для заседаний (TA05) 3500*1500*760</v>
          </cell>
          <cell r="C374">
            <v>1</v>
          </cell>
          <cell r="D374">
            <v>181</v>
          </cell>
          <cell r="E374">
            <v>1.1499999999999999</v>
          </cell>
          <cell r="F374">
            <v>345500.52</v>
          </cell>
          <cell r="G374" t="str">
            <v>шт</v>
          </cell>
        </row>
        <row r="375">
          <cell r="A375" t="str">
            <v>D0000000157</v>
          </cell>
          <cell r="B375" t="str">
            <v xml:space="preserve">                            RH1270P* Столешница (конечная)  с передней панелью / TA05 1200*770*90</v>
          </cell>
          <cell r="C375">
            <v>15</v>
          </cell>
          <cell r="D375">
            <v>37.200000000000003</v>
          </cell>
          <cell r="E375">
            <v>0.14000000000000001</v>
          </cell>
          <cell r="F375">
            <v>21583.200000000001</v>
          </cell>
          <cell r="G375" t="str">
            <v>шт</v>
          </cell>
        </row>
        <row r="376">
          <cell r="A376" t="str">
            <v>D0000026595</v>
          </cell>
          <cell r="B376" t="str">
            <v xml:space="preserve">                            RH1570P (T) Столешница  с передней панелью / TA05 1500*770*90</v>
          </cell>
          <cell r="C376">
            <v>2</v>
          </cell>
          <cell r="D376">
            <v>43</v>
          </cell>
          <cell r="E376">
            <v>0.18</v>
          </cell>
          <cell r="F376">
            <v>43616</v>
          </cell>
          <cell r="G376" t="str">
            <v>шт</v>
          </cell>
        </row>
        <row r="377">
          <cell r="A377" t="str">
            <v>D0000027243</v>
          </cell>
          <cell r="B377" t="str">
            <v xml:space="preserve">                            RH1870P (T) Столешница с передней панелью / TA05 1800*770*90</v>
          </cell>
          <cell r="C377">
            <v>5</v>
          </cell>
          <cell r="D377">
            <v>45</v>
          </cell>
          <cell r="E377">
            <v>0.21</v>
          </cell>
          <cell r="F377">
            <v>40222.68</v>
          </cell>
          <cell r="G377" t="str">
            <v>шт</v>
          </cell>
        </row>
        <row r="378">
          <cell r="A378" t="str">
            <v>D0000026459</v>
          </cell>
          <cell r="B378" t="str">
            <v xml:space="preserve">                            RH9090P (T) Столешница с передней панелью / TA05 900*900*90</v>
          </cell>
          <cell r="C378">
            <v>6</v>
          </cell>
          <cell r="D378">
            <v>37.64</v>
          </cell>
          <cell r="E378">
            <v>0.18</v>
          </cell>
          <cell r="F378">
            <v>39775.919999999998</v>
          </cell>
          <cell r="G378" t="str">
            <v>шт</v>
          </cell>
        </row>
        <row r="379">
          <cell r="A379">
            <v>0</v>
          </cell>
          <cell r="B379" t="str">
            <v xml:space="preserve">                        1.3.2.2.3 Шкафы - TA05-MUX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A380" t="str">
            <v>D0000024785</v>
          </cell>
          <cell r="B380" t="str">
            <v xml:space="preserve">                            MU90U Шкаф с деревянными дверками / TA05/Kronospan 0190РЕ чёрный 900*400*2200 (без боковых панелей)</v>
          </cell>
          <cell r="C380">
            <v>4</v>
          </cell>
          <cell r="D380">
            <v>79</v>
          </cell>
          <cell r="E380">
            <v>0.14299999999999999</v>
          </cell>
          <cell r="F380">
            <v>26828.04</v>
          </cell>
          <cell r="G380" t="str">
            <v>шт</v>
          </cell>
        </row>
        <row r="381">
          <cell r="A381" t="str">
            <v>D0000000161</v>
          </cell>
          <cell r="B381" t="str">
            <v xml:space="preserve">                            MUX0520W Шкаф для одежды / TA05 540*470*2080</v>
          </cell>
          <cell r="C381">
            <v>1</v>
          </cell>
          <cell r="D381">
            <v>68</v>
          </cell>
          <cell r="E381">
            <v>0.31</v>
          </cell>
          <cell r="F381">
            <v>157683.84</v>
          </cell>
          <cell r="G381" t="str">
            <v>шт</v>
          </cell>
        </row>
        <row r="382">
          <cell r="A382" t="str">
            <v>D0000026465</v>
          </cell>
          <cell r="B382" t="str">
            <v xml:space="preserve">                            RL309 (T) Шкаф-гриденция / TA05 1600*470*760</v>
          </cell>
          <cell r="C382">
            <v>2</v>
          </cell>
          <cell r="D382">
            <v>58.14</v>
          </cell>
          <cell r="E382">
            <v>0.69</v>
          </cell>
          <cell r="F382">
            <v>226061.58</v>
          </cell>
          <cell r="G382" t="str">
            <v>шт</v>
          </cell>
        </row>
        <row r="383">
          <cell r="A383" t="str">
            <v>D0000000165</v>
          </cell>
          <cell r="B383" t="str">
            <v xml:space="preserve">                            RL309 Шкаф-гриденция / TA05 1600*470*760</v>
          </cell>
          <cell r="C383">
            <v>3</v>
          </cell>
          <cell r="D383">
            <v>90</v>
          </cell>
          <cell r="E383">
            <v>0.68</v>
          </cell>
          <cell r="F383">
            <v>226061.58</v>
          </cell>
          <cell r="G383" t="str">
            <v>шт</v>
          </cell>
        </row>
        <row r="384">
          <cell r="A384">
            <v>0</v>
          </cell>
          <cell r="B384" t="str">
            <v xml:space="preserve">                        1.3.2.2.4 Комплектующие - TA05-MUX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A385" t="str">
            <v>D0000026490</v>
          </cell>
          <cell r="B385" t="str">
            <v xml:space="preserve">                            MU90G R Боковая панель шкафа Light / TA05 2200*420*19</v>
          </cell>
          <cell r="C385">
            <v>2</v>
          </cell>
          <cell r="D385">
            <v>14</v>
          </cell>
          <cell r="E385">
            <v>0.12</v>
          </cell>
          <cell r="F385">
            <v>11871.78</v>
          </cell>
          <cell r="G385" t="str">
            <v>шт</v>
          </cell>
        </row>
        <row r="386">
          <cell r="A386" t="str">
            <v>D0000027531</v>
          </cell>
          <cell r="B386" t="str">
            <v xml:space="preserve">                            MU90WU L Боковая панель шкафа Light / TA05 2200*420*19</v>
          </cell>
          <cell r="C386">
            <v>1</v>
          </cell>
          <cell r="D386">
            <v>14</v>
          </cell>
          <cell r="E386">
            <v>0.12</v>
          </cell>
          <cell r="F386">
            <v>11871.78</v>
          </cell>
          <cell r="G386" t="str">
            <v>шт</v>
          </cell>
        </row>
        <row r="387">
          <cell r="A387" t="str">
            <v>D0000027532</v>
          </cell>
          <cell r="B387" t="str">
            <v xml:space="preserve">                            MU90WU R Боковая панель шкафа Light / TA05 2200*420*19</v>
          </cell>
          <cell r="C387">
            <v>1</v>
          </cell>
          <cell r="D387">
            <v>14</v>
          </cell>
          <cell r="E387">
            <v>0.12</v>
          </cell>
          <cell r="F387">
            <v>11871.78</v>
          </cell>
          <cell r="G387" t="str">
            <v>шт</v>
          </cell>
        </row>
        <row r="388">
          <cell r="A388" t="str">
            <v>D0000023914</v>
          </cell>
          <cell r="B388" t="str">
            <v xml:space="preserve">                            MUX1020G Шкаф для документов / TA05 1038*470*2080 3/3</v>
          </cell>
          <cell r="C388">
            <v>3</v>
          </cell>
          <cell r="D388">
            <v>62.12</v>
          </cell>
          <cell r="E388">
            <v>0.08</v>
          </cell>
          <cell r="F388">
            <v>23543.64</v>
          </cell>
          <cell r="G388" t="str">
            <v>шт</v>
          </cell>
        </row>
        <row r="389">
          <cell r="A389" t="str">
            <v>D0000023917</v>
          </cell>
          <cell r="B389" t="str">
            <v xml:space="preserve">                            MUX1020WU Шкаф универсальный / TA05 1038*470*2080 3/3</v>
          </cell>
          <cell r="C389">
            <v>1</v>
          </cell>
          <cell r="D389">
            <v>50</v>
          </cell>
          <cell r="E389">
            <v>0.08</v>
          </cell>
          <cell r="F389">
            <v>43860</v>
          </cell>
          <cell r="G389" t="str">
            <v>шт</v>
          </cell>
        </row>
        <row r="390">
          <cell r="A390" t="str">
            <v>D0000001950</v>
          </cell>
          <cell r="B390" t="str">
            <v xml:space="preserve">                            R203L Стол 2100*900*760 / TA05 1/6</v>
          </cell>
          <cell r="C390">
            <v>1</v>
          </cell>
          <cell r="D390">
            <v>63</v>
          </cell>
          <cell r="E390">
            <v>0.28999999999999998</v>
          </cell>
          <cell r="F390">
            <v>64701.66</v>
          </cell>
          <cell r="G390" t="str">
            <v>шт</v>
          </cell>
        </row>
        <row r="391">
          <cell r="A391" t="str">
            <v>D0000000806</v>
          </cell>
          <cell r="B391" t="str">
            <v xml:space="preserve">                            R203R Стол 2100*2040*760 / TA05 1/6</v>
          </cell>
          <cell r="C391">
            <v>3</v>
          </cell>
          <cell r="D391">
            <v>0</v>
          </cell>
          <cell r="E391">
            <v>0</v>
          </cell>
          <cell r="F391">
            <v>80624.88</v>
          </cell>
          <cell r="G391" t="str">
            <v>шт</v>
          </cell>
        </row>
        <row r="392">
          <cell r="A392" t="str">
            <v>D0000000807</v>
          </cell>
          <cell r="B392" t="str">
            <v xml:space="preserve">                            R203R Стол 2100*2040*760 / TA05 2/6</v>
          </cell>
          <cell r="C392">
            <v>2</v>
          </cell>
          <cell r="D392">
            <v>0</v>
          </cell>
          <cell r="E392">
            <v>0</v>
          </cell>
          <cell r="F392">
            <v>40311.42</v>
          </cell>
          <cell r="G392" t="str">
            <v>шт</v>
          </cell>
        </row>
        <row r="393">
          <cell r="A393" t="str">
            <v>D0000000810</v>
          </cell>
          <cell r="B393" t="str">
            <v xml:space="preserve">                            R203R Стол 2100*2040*760 / TA05 5/6</v>
          </cell>
          <cell r="C393">
            <v>2</v>
          </cell>
          <cell r="D393">
            <v>0</v>
          </cell>
          <cell r="E393">
            <v>0</v>
          </cell>
          <cell r="F393">
            <v>20156.22</v>
          </cell>
          <cell r="G393" t="str">
            <v>шт</v>
          </cell>
        </row>
        <row r="394">
          <cell r="A394" t="str">
            <v>D0000000811</v>
          </cell>
          <cell r="B394" t="str">
            <v xml:space="preserve">                            R203R Стол 2100*2040*760 / TA05 6/6</v>
          </cell>
          <cell r="C394">
            <v>2</v>
          </cell>
          <cell r="D394">
            <v>0</v>
          </cell>
          <cell r="E394">
            <v>0</v>
          </cell>
          <cell r="F394">
            <v>10078.620000000001</v>
          </cell>
          <cell r="G394" t="str">
            <v>шт</v>
          </cell>
        </row>
        <row r="395">
          <cell r="A395" t="str">
            <v>D0000027249</v>
          </cell>
          <cell r="B395" t="str">
            <v xml:space="preserve">                        MUX1020G (T)  Шкаф для документов / TA05 1038*470*2080</v>
          </cell>
          <cell r="C395">
            <v>2</v>
          </cell>
          <cell r="D395">
            <v>126.18</v>
          </cell>
          <cell r="E395">
            <v>0.46</v>
          </cell>
          <cell r="F395">
            <v>204652.79999999999</v>
          </cell>
          <cell r="G395" t="str">
            <v>шт</v>
          </cell>
        </row>
        <row r="396">
          <cell r="A396">
            <v>0</v>
          </cell>
          <cell r="B396" t="str">
            <v xml:space="preserve">                    MUX TA06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A397">
            <v>0</v>
          </cell>
          <cell r="B397" t="str">
            <v xml:space="preserve">                        1.1.2.1.1. Столы MUX -TA06A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A398" t="str">
            <v>D0000026107</v>
          </cell>
          <cell r="B398" t="str">
            <v xml:space="preserve">                            MUX6060 Стол журнальный / TA06A 600*600*450</v>
          </cell>
          <cell r="C398">
            <v>1</v>
          </cell>
          <cell r="D398">
            <v>28</v>
          </cell>
          <cell r="E398">
            <v>0.32</v>
          </cell>
          <cell r="F398">
            <v>91886.7</v>
          </cell>
          <cell r="G398" t="str">
            <v>шт</v>
          </cell>
        </row>
        <row r="399">
          <cell r="A399" t="str">
            <v>D0000024308</v>
          </cell>
          <cell r="B399" t="str">
            <v xml:space="preserve">                            R203R Стол / TA06A 2100*2040*760</v>
          </cell>
          <cell r="C399">
            <v>8</v>
          </cell>
          <cell r="D399">
            <v>218.32</v>
          </cell>
          <cell r="E399">
            <v>1.26</v>
          </cell>
          <cell r="F399">
            <v>552021.96</v>
          </cell>
          <cell r="G399" t="str">
            <v>шт</v>
          </cell>
        </row>
        <row r="400">
          <cell r="A400" t="str">
            <v>D0000024015</v>
          </cell>
          <cell r="B400" t="str">
            <v xml:space="preserve">                            R206R Стол / TA06A 2600*2040*760</v>
          </cell>
          <cell r="C400">
            <v>3</v>
          </cell>
          <cell r="D400">
            <v>238.16</v>
          </cell>
          <cell r="E400">
            <v>1.36</v>
          </cell>
          <cell r="F400">
            <v>698471.52</v>
          </cell>
          <cell r="G400" t="str">
            <v>шт</v>
          </cell>
        </row>
        <row r="401">
          <cell r="A401" t="str">
            <v>D0000024310</v>
          </cell>
          <cell r="B401" t="str">
            <v xml:space="preserve">                            R216 Стол / TA06A 1600*800*760 с 2-мя тумб (без кож. вставки)</v>
          </cell>
          <cell r="C401">
            <v>1</v>
          </cell>
          <cell r="D401">
            <v>155.72999999999999</v>
          </cell>
          <cell r="E401">
            <v>0.9</v>
          </cell>
          <cell r="F401">
            <v>575091</v>
          </cell>
          <cell r="G401" t="str">
            <v>шт</v>
          </cell>
        </row>
        <row r="402">
          <cell r="A402" t="str">
            <v>D0000024312</v>
          </cell>
          <cell r="B402" t="str">
            <v xml:space="preserve">                            RH110 Стол-брифинг / TA06A 1000*1000*760*</v>
          </cell>
          <cell r="C402">
            <v>8</v>
          </cell>
          <cell r="D402">
            <v>66.040000000000006</v>
          </cell>
          <cell r="E402">
            <v>0.35</v>
          </cell>
          <cell r="F402">
            <v>178636.68</v>
          </cell>
          <cell r="G402" t="str">
            <v>шт</v>
          </cell>
        </row>
        <row r="403">
          <cell r="A403" t="str">
            <v>D0000024313</v>
          </cell>
          <cell r="B403" t="str">
            <v xml:space="preserve">                            RH124 Стол для заседаний / TA06A 2400*1100*760</v>
          </cell>
          <cell r="C403">
            <v>2</v>
          </cell>
          <cell r="D403">
            <v>126</v>
          </cell>
          <cell r="E403">
            <v>0.6</v>
          </cell>
          <cell r="F403">
            <v>392312</v>
          </cell>
          <cell r="G403" t="str">
            <v>шт</v>
          </cell>
        </row>
        <row r="404">
          <cell r="A404">
            <v>0</v>
          </cell>
          <cell r="B404" t="str">
            <v xml:space="preserve">                        1.1.2.1.2. Шкафы - MUX -TA06A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</row>
        <row r="405">
          <cell r="A405" t="str">
            <v>D0000028440</v>
          </cell>
          <cell r="B405" t="str">
            <v xml:space="preserve">                            MUX0520W Шкаф для одежды / TA06A 540*470*2080</v>
          </cell>
          <cell r="C405">
            <v>10</v>
          </cell>
          <cell r="D405">
            <v>65.56</v>
          </cell>
          <cell r="E405">
            <v>0.26</v>
          </cell>
          <cell r="F405">
            <v>200838</v>
          </cell>
          <cell r="G405" t="str">
            <v>шт</v>
          </cell>
        </row>
        <row r="406">
          <cell r="A406" t="str">
            <v>D0000027308</v>
          </cell>
          <cell r="B406" t="str">
            <v xml:space="preserve">                            MUX1020G Шкаф для документов / TA06A 1038*470*2080</v>
          </cell>
          <cell r="C406">
            <v>3</v>
          </cell>
          <cell r="D406">
            <v>132</v>
          </cell>
          <cell r="E406">
            <v>0.45</v>
          </cell>
          <cell r="F406">
            <v>289653</v>
          </cell>
          <cell r="G406" t="str">
            <v>шт</v>
          </cell>
        </row>
        <row r="407">
          <cell r="A407" t="str">
            <v>D0000027309</v>
          </cell>
          <cell r="B407" t="str">
            <v xml:space="preserve">                            MUX1020WU Шкаф универсальный / TA06A 1038*470*2080</v>
          </cell>
          <cell r="C407">
            <v>8</v>
          </cell>
          <cell r="D407">
            <v>123</v>
          </cell>
          <cell r="E407">
            <v>0.45</v>
          </cell>
          <cell r="F407">
            <v>276727.02</v>
          </cell>
          <cell r="G407" t="str">
            <v>шт</v>
          </cell>
        </row>
        <row r="408">
          <cell r="A408">
            <v>0</v>
          </cell>
          <cell r="B408" t="str">
            <v xml:space="preserve">                        1.1.2.1.3. Переговорная зона - MUX -TA06A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A409" t="str">
            <v>D0000024311</v>
          </cell>
          <cell r="B409" t="str">
            <v xml:space="preserve">                            RH J60 Опора для переговорных столов / TA06A 600*130*735*</v>
          </cell>
          <cell r="C409">
            <v>17</v>
          </cell>
          <cell r="D409">
            <v>18.3</v>
          </cell>
          <cell r="E409">
            <v>0.1</v>
          </cell>
          <cell r="F409">
            <v>57072.06</v>
          </cell>
          <cell r="G409" t="str">
            <v>шт</v>
          </cell>
        </row>
        <row r="410">
          <cell r="A410" t="str">
            <v>D0000024314</v>
          </cell>
          <cell r="B410" t="str">
            <v xml:space="preserve">                            RH1570P Столешница  с передней панелью / TA06A 1500*770*90*</v>
          </cell>
          <cell r="C410">
            <v>4</v>
          </cell>
          <cell r="D410">
            <v>20.3</v>
          </cell>
          <cell r="E410">
            <v>0.18</v>
          </cell>
          <cell r="F410">
            <v>88760.4</v>
          </cell>
          <cell r="G410" t="str">
            <v>шт</v>
          </cell>
        </row>
        <row r="411">
          <cell r="A411" t="str">
            <v>D0000024315</v>
          </cell>
          <cell r="B411" t="str">
            <v xml:space="preserve">                            RH1870P Столешница с передней панелью / TA06A 1800*770*90*</v>
          </cell>
          <cell r="C411">
            <v>8</v>
          </cell>
          <cell r="D411">
            <v>51.32</v>
          </cell>
          <cell r="E411">
            <v>0.21</v>
          </cell>
          <cell r="F411">
            <v>96773.52</v>
          </cell>
          <cell r="G411" t="str">
            <v>шт</v>
          </cell>
        </row>
        <row r="412">
          <cell r="A412" t="str">
            <v>D0000024316</v>
          </cell>
          <cell r="B412" t="str">
            <v xml:space="preserve">                            RH9090P Столешница с передней панелью / TA06A 900*900*90*</v>
          </cell>
          <cell r="C412">
            <v>4</v>
          </cell>
          <cell r="D412">
            <v>38</v>
          </cell>
          <cell r="E412">
            <v>0.18</v>
          </cell>
          <cell r="F412">
            <v>80945.16</v>
          </cell>
          <cell r="G412" t="str">
            <v>шт</v>
          </cell>
        </row>
        <row r="413">
          <cell r="A413" t="str">
            <v>D0000043237</v>
          </cell>
          <cell r="B413" t="str">
            <v xml:space="preserve">                    R216 (T) Стол (без тумб, опоры по краям) / TA06A 1600*800*760</v>
          </cell>
          <cell r="C413">
            <v>4</v>
          </cell>
          <cell r="D413">
            <v>75.680000000000007</v>
          </cell>
          <cell r="E413">
            <v>0.5</v>
          </cell>
          <cell r="F413">
            <v>225516.9</v>
          </cell>
          <cell r="G413" t="str">
            <v>шт</v>
          </cell>
        </row>
        <row r="414">
          <cell r="A414">
            <v>0</v>
          </cell>
          <cell r="B414" t="str">
            <v xml:space="preserve">                1.2.2.13. JAGUAR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</row>
        <row r="415">
          <cell r="A415" t="str">
            <v>D0000050953</v>
          </cell>
          <cell r="B415" t="str">
            <v xml:space="preserve">                    JAGUAR JY1608 Шкаф-греденция с 3-мя дверками /TA61YA /TA12 /1600*400*800</v>
          </cell>
          <cell r="C415">
            <v>1</v>
          </cell>
          <cell r="D415">
            <v>75.599999999999994</v>
          </cell>
          <cell r="E415">
            <v>0.36</v>
          </cell>
          <cell r="F415">
            <v>165554.16</v>
          </cell>
          <cell r="G415" t="str">
            <v>шт</v>
          </cell>
        </row>
        <row r="416">
          <cell r="A416">
            <v>0</v>
          </cell>
          <cell r="B416" t="str">
            <v xml:space="preserve">                1.2.2.14. STONE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A417" t="str">
            <v>D0000055223</v>
          </cell>
          <cell r="B417" t="str">
            <v xml:space="preserve">                    NHD2420R Стол письменный  / 2400*2000*750*</v>
          </cell>
          <cell r="C417">
            <v>1</v>
          </cell>
          <cell r="D417">
            <v>0</v>
          </cell>
          <cell r="E417">
            <v>0</v>
          </cell>
          <cell r="F417">
            <v>480332.28</v>
          </cell>
          <cell r="G417" t="str">
            <v>шт</v>
          </cell>
        </row>
        <row r="418">
          <cell r="A418">
            <v>0</v>
          </cell>
          <cell r="B418" t="str">
            <v xml:space="preserve">                1.2.2.2. JAGUAR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</row>
        <row r="419">
          <cell r="A419" t="str">
            <v>D0000050705</v>
          </cell>
          <cell r="B419" t="str">
            <v xml:space="preserve">                    JAGUAR YUE2821 Шкаф /TA37 /TA12 /2800*400*2110</v>
          </cell>
          <cell r="C419">
            <v>1</v>
          </cell>
          <cell r="D419">
            <v>271.2</v>
          </cell>
          <cell r="E419">
            <v>1.1000000000000001</v>
          </cell>
          <cell r="F419">
            <v>537424.74</v>
          </cell>
          <cell r="G419" t="str">
            <v>шт</v>
          </cell>
        </row>
        <row r="420">
          <cell r="A420">
            <v>0</v>
          </cell>
          <cell r="B420" t="str">
            <v xml:space="preserve">                1.2.2.3. FRANKLIN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</row>
        <row r="421">
          <cell r="A421">
            <v>0</v>
          </cell>
          <cell r="B421" t="str">
            <v xml:space="preserve">                    1.2.2.3.1. Franklin ТА09B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</row>
        <row r="422">
          <cell r="A422" t="str">
            <v>D0000042428</v>
          </cell>
          <cell r="B422" t="str">
            <v xml:space="preserve">                        FR1240 Стол журнальный / TA09B / 1200*600*400</v>
          </cell>
          <cell r="C422">
            <v>5</v>
          </cell>
          <cell r="D422">
            <v>21.82</v>
          </cell>
          <cell r="E422">
            <v>0.11</v>
          </cell>
          <cell r="F422">
            <v>63843</v>
          </cell>
          <cell r="G422" t="str">
            <v>шт</v>
          </cell>
        </row>
        <row r="423">
          <cell r="A423" t="str">
            <v>D0000043626</v>
          </cell>
          <cell r="B423" t="str">
            <v xml:space="preserve">                        FR13 Брифинг приставка к столу  FR2010  / TA09B / 1300*840*750</v>
          </cell>
          <cell r="C423">
            <v>1</v>
          </cell>
          <cell r="D423">
            <v>60.82</v>
          </cell>
          <cell r="E423">
            <v>0.25</v>
          </cell>
          <cell r="F423">
            <v>114558</v>
          </cell>
          <cell r="G423" t="str">
            <v>шт</v>
          </cell>
        </row>
        <row r="424">
          <cell r="A424" t="str">
            <v>D0000043638</v>
          </cell>
          <cell r="B424" t="str">
            <v xml:space="preserve">                        FR1361 Тумба подкатная / TA09B / 1300*549*610</v>
          </cell>
          <cell r="C424">
            <v>1</v>
          </cell>
          <cell r="D424">
            <v>52.3</v>
          </cell>
          <cell r="E424">
            <v>0.52</v>
          </cell>
          <cell r="F424">
            <v>143781</v>
          </cell>
          <cell r="G424" t="str">
            <v>шт</v>
          </cell>
        </row>
        <row r="425">
          <cell r="A425" t="str">
            <v>D0000042423</v>
          </cell>
          <cell r="B425" t="str">
            <v xml:space="preserve">                        FR4361 Тумба подкатная / TA09B / 430*549*610</v>
          </cell>
          <cell r="C425">
            <v>2</v>
          </cell>
          <cell r="D425">
            <v>32.24</v>
          </cell>
          <cell r="E425">
            <v>0.17</v>
          </cell>
          <cell r="F425">
            <v>54897</v>
          </cell>
          <cell r="G425" t="str">
            <v>шт</v>
          </cell>
        </row>
        <row r="426">
          <cell r="A426" t="str">
            <v>D0000042429</v>
          </cell>
          <cell r="B426" t="str">
            <v xml:space="preserve">                        FR4520 Шкаф для одежды / TA09B / 450*419*1976</v>
          </cell>
          <cell r="C426">
            <v>3</v>
          </cell>
          <cell r="D426">
            <v>58.14</v>
          </cell>
          <cell r="E426">
            <v>0.21</v>
          </cell>
          <cell r="F426">
            <v>89968</v>
          </cell>
          <cell r="G426" t="str">
            <v>шт</v>
          </cell>
        </row>
        <row r="427">
          <cell r="A427" t="str">
            <v>D0000043636</v>
          </cell>
          <cell r="B427" t="str">
            <v xml:space="preserve">                        FR54 Боковая приставка к столу  / TA09B / 1220*540*750</v>
          </cell>
          <cell r="C427">
            <v>4</v>
          </cell>
          <cell r="D427">
            <v>48.78</v>
          </cell>
          <cell r="E427">
            <v>0.18</v>
          </cell>
          <cell r="F427">
            <v>81530</v>
          </cell>
          <cell r="G427" t="str">
            <v>шт</v>
          </cell>
        </row>
        <row r="428">
          <cell r="A428" t="str">
            <v>D0000042426</v>
          </cell>
          <cell r="B428" t="str">
            <v xml:space="preserve">                        FR9020G Шкаф для документов / TA09B / 900*420*2000</v>
          </cell>
          <cell r="C428">
            <v>4</v>
          </cell>
          <cell r="D428">
            <v>93.91</v>
          </cell>
          <cell r="E428">
            <v>0.36</v>
          </cell>
          <cell r="F428">
            <v>163216</v>
          </cell>
          <cell r="G428" t="str">
            <v>шт</v>
          </cell>
        </row>
        <row r="429">
          <cell r="A429" t="str">
            <v>D0000042427</v>
          </cell>
          <cell r="B429" t="str">
            <v xml:space="preserve">                        FR9020W Шкаф для одежды / TA09B / 900*420*2000</v>
          </cell>
          <cell r="C429">
            <v>1</v>
          </cell>
          <cell r="D429">
            <v>97.04</v>
          </cell>
          <cell r="E429">
            <v>0.37</v>
          </cell>
          <cell r="F429">
            <v>169572</v>
          </cell>
          <cell r="G429" t="str">
            <v>шт</v>
          </cell>
        </row>
        <row r="430">
          <cell r="A430" t="str">
            <v>D0000043627</v>
          </cell>
          <cell r="B430" t="str">
            <v xml:space="preserve">                        FRС13 Брифинг приставка к столу  FR2820  / TA09B /1300*840*750</v>
          </cell>
          <cell r="C430">
            <v>1</v>
          </cell>
          <cell r="D430">
            <v>0</v>
          </cell>
          <cell r="E430">
            <v>0</v>
          </cell>
          <cell r="F430">
            <v>114465</v>
          </cell>
          <cell r="G430" t="str">
            <v>шт</v>
          </cell>
        </row>
        <row r="431">
          <cell r="A431">
            <v>0</v>
          </cell>
          <cell r="B431" t="str">
            <v xml:space="preserve">                1.2.2.4 AVATAR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</row>
        <row r="432">
          <cell r="A432" t="str">
            <v>D0000045928</v>
          </cell>
          <cell r="B432" t="str">
            <v xml:space="preserve">                    AV2897 (T) Шкаф низкий / TA23YA +paint RAL1013 / 2850*430*970</v>
          </cell>
          <cell r="C432">
            <v>1</v>
          </cell>
          <cell r="D432">
            <v>154</v>
          </cell>
          <cell r="E432">
            <v>0.63</v>
          </cell>
          <cell r="F432">
            <v>496234.08</v>
          </cell>
          <cell r="G432" t="str">
            <v>шт</v>
          </cell>
        </row>
        <row r="433">
          <cell r="A433">
            <v>0</v>
          </cell>
          <cell r="B433" t="str">
            <v xml:space="preserve">                1.2.2.5. GALAXY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</row>
        <row r="434">
          <cell r="A434">
            <v>0</v>
          </cell>
          <cell r="B434" t="str">
            <v xml:space="preserve">                    1.2.2.5.1. GALAXY-TA23YA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A435">
            <v>0</v>
          </cell>
          <cell r="B435" t="str">
            <v xml:space="preserve">                        1.1.2.5.1 Столы GALAXY - TA23YA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A436" t="str">
            <v>D0000047133</v>
          </cell>
          <cell r="B436" t="str">
            <v xml:space="preserve">                            GALAXY GL1275 Брифинг / TA23YA / 1200*900*750</v>
          </cell>
          <cell r="C436">
            <v>2</v>
          </cell>
          <cell r="D436">
            <v>52</v>
          </cell>
          <cell r="E436">
            <v>0.52</v>
          </cell>
          <cell r="F436">
            <v>156542.46</v>
          </cell>
          <cell r="G436" t="str">
            <v>шт</v>
          </cell>
        </row>
        <row r="437">
          <cell r="A437">
            <v>0</v>
          </cell>
          <cell r="B437" t="str">
            <v xml:space="preserve">                        1.1.2.5.2 Шкафы  GALAXY - TA23YA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</row>
        <row r="438">
          <cell r="A438" t="str">
            <v>D0000023675</v>
          </cell>
          <cell r="B438" t="str">
            <v xml:space="preserve">                            CO-1820 Шкаф / TA23A 1800*400*2000</v>
          </cell>
          <cell r="C438">
            <v>1</v>
          </cell>
          <cell r="D438">
            <v>163</v>
          </cell>
          <cell r="E438">
            <v>0.67</v>
          </cell>
          <cell r="F438">
            <v>77062.02</v>
          </cell>
          <cell r="G438" t="str">
            <v>шт</v>
          </cell>
        </row>
        <row r="439">
          <cell r="A439" t="str">
            <v>D0000047136</v>
          </cell>
          <cell r="B439" t="str">
            <v xml:space="preserve">                            GALAXY GL2820 Шкаф с дерев. двер./ TA23YA / 2800*420*2000</v>
          </cell>
          <cell r="C439">
            <v>3</v>
          </cell>
          <cell r="D439">
            <v>271</v>
          </cell>
          <cell r="E439">
            <v>1.6</v>
          </cell>
          <cell r="F439">
            <v>602146.80000000005</v>
          </cell>
          <cell r="G439" t="str">
            <v>шт</v>
          </cell>
        </row>
        <row r="440">
          <cell r="A440" t="str">
            <v>D0000047135</v>
          </cell>
          <cell r="B440" t="str">
            <v xml:space="preserve">                            GALAXY GL2820G Шкаф со стекл.двер./ TA23YA / 2800*420*2000</v>
          </cell>
          <cell r="C440">
            <v>4</v>
          </cell>
          <cell r="D440">
            <v>271</v>
          </cell>
          <cell r="E440">
            <v>1.6</v>
          </cell>
          <cell r="F440">
            <v>585795.18000000005</v>
          </cell>
          <cell r="G440" t="str">
            <v>шт</v>
          </cell>
        </row>
        <row r="441">
          <cell r="A441" t="str">
            <v>D0000047137</v>
          </cell>
          <cell r="B441" t="str">
            <v xml:space="preserve">                            GALAXY GL3520G Шкаф со стекл.двер./ TA23YA / 3500*420*2000</v>
          </cell>
          <cell r="C441">
            <v>1</v>
          </cell>
          <cell r="D441">
            <v>271</v>
          </cell>
          <cell r="E441">
            <v>1.6</v>
          </cell>
          <cell r="F441">
            <v>737046.9</v>
          </cell>
          <cell r="G441" t="str">
            <v>шт</v>
          </cell>
        </row>
        <row r="442">
          <cell r="A442">
            <v>0</v>
          </cell>
          <cell r="B442" t="str">
            <v xml:space="preserve">                    1.2.2.5.2. GALAXY-TA33YA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</row>
        <row r="443">
          <cell r="A443" t="str">
            <v>D0000046323</v>
          </cell>
          <cell r="B443" t="str">
            <v xml:space="preserve">                        GALAXY GL1275 Брифинг / TA33YA / 1200*900*750</v>
          </cell>
          <cell r="C443">
            <v>2</v>
          </cell>
          <cell r="D443">
            <v>52</v>
          </cell>
          <cell r="E443">
            <v>0.52</v>
          </cell>
          <cell r="F443">
            <v>140870</v>
          </cell>
          <cell r="G443" t="str">
            <v>шт</v>
          </cell>
        </row>
        <row r="444">
          <cell r="A444" t="str">
            <v>D0000046322</v>
          </cell>
          <cell r="B444" t="str">
            <v xml:space="preserve">                        GALAXY GL170408 Шкаф для документов / TA33YA / 1752*400*800</v>
          </cell>
          <cell r="C444">
            <v>2</v>
          </cell>
          <cell r="D444">
            <v>89.08</v>
          </cell>
          <cell r="E444">
            <v>0.68</v>
          </cell>
          <cell r="F444">
            <v>225159.9</v>
          </cell>
          <cell r="G444" t="str">
            <v>шт</v>
          </cell>
        </row>
        <row r="445">
          <cell r="A445" t="str">
            <v>D0000046321</v>
          </cell>
          <cell r="B445" t="str">
            <v xml:space="preserve">                        GALAXY GL210411 Шкаф для документов / TA33YA / 2154*400*1100</v>
          </cell>
          <cell r="C445">
            <v>1</v>
          </cell>
          <cell r="D445">
            <v>150</v>
          </cell>
          <cell r="E445">
            <v>1.2</v>
          </cell>
          <cell r="F445">
            <v>348407</v>
          </cell>
          <cell r="G445" t="str">
            <v>шт</v>
          </cell>
        </row>
        <row r="446">
          <cell r="A446" t="str">
            <v>D0000046319</v>
          </cell>
          <cell r="B446" t="str">
            <v xml:space="preserve">                        GALAXY GL2218L Стол письменный / TA33YA / 2200*1800*750</v>
          </cell>
          <cell r="C446">
            <v>1</v>
          </cell>
          <cell r="D446">
            <v>212</v>
          </cell>
          <cell r="E446">
            <v>1.26</v>
          </cell>
          <cell r="F446">
            <v>481821</v>
          </cell>
          <cell r="G446" t="str">
            <v>шт</v>
          </cell>
        </row>
        <row r="447">
          <cell r="A447">
            <v>0</v>
          </cell>
          <cell r="B447" t="str">
            <v xml:space="preserve">                    1.2.2.5.3. GALAXY-TA28YA/TA12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</row>
        <row r="448">
          <cell r="A448" t="str">
            <v>D0000050803</v>
          </cell>
          <cell r="B448" t="str">
            <v xml:space="preserve">                        GALAXY XCEO01924-A  Шкаф со стеклянной дверкой /TA28YA /TA12 1900*400*2400</v>
          </cell>
          <cell r="C448">
            <v>1</v>
          </cell>
          <cell r="D448">
            <v>250</v>
          </cell>
          <cell r="E448">
            <v>1.3</v>
          </cell>
          <cell r="F448">
            <v>424760.64</v>
          </cell>
          <cell r="G448" t="str">
            <v>шт</v>
          </cell>
        </row>
        <row r="449">
          <cell r="A449">
            <v>0</v>
          </cell>
          <cell r="B449" t="str">
            <v xml:space="preserve">                1.2.2.6. ALPINA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A450" t="str">
            <v>D0000046332</v>
          </cell>
          <cell r="B450" t="str">
            <v xml:space="preserve">                    ALPINA WYN0906 Тумба подкатная / TA23YA / 920*600*650</v>
          </cell>
          <cell r="C450">
            <v>1</v>
          </cell>
          <cell r="D450">
            <v>58</v>
          </cell>
          <cell r="E450">
            <v>0.36</v>
          </cell>
          <cell r="F450">
            <v>80772.78</v>
          </cell>
          <cell r="G450" t="str">
            <v>шт</v>
          </cell>
        </row>
        <row r="451">
          <cell r="A451" t="str">
            <v>D0000046333</v>
          </cell>
          <cell r="B451" t="str">
            <v xml:space="preserve">                    ALPINA WYN2411C Шкаф для документов / TA23YA / 2410*400*1100</v>
          </cell>
          <cell r="C451">
            <v>2</v>
          </cell>
          <cell r="D451">
            <v>170.7</v>
          </cell>
          <cell r="E451">
            <v>0.88</v>
          </cell>
          <cell r="F451">
            <v>299969.76</v>
          </cell>
          <cell r="G451" t="str">
            <v>шт</v>
          </cell>
        </row>
        <row r="452">
          <cell r="A452">
            <v>0</v>
          </cell>
          <cell r="B452" t="str">
            <v xml:space="preserve">                1.2.2.8. FOSTER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A453" t="str">
            <v>D0000046606</v>
          </cell>
          <cell r="B453" t="str">
            <v xml:space="preserve">                    FOSTER FT1240 Шкаф для документов / TA21 / Серый / 1200*400*2200</v>
          </cell>
          <cell r="C453">
            <v>2</v>
          </cell>
          <cell r="D453">
            <v>0</v>
          </cell>
          <cell r="E453">
            <v>0</v>
          </cell>
          <cell r="F453">
            <v>311038.59999999998</v>
          </cell>
          <cell r="G453" t="str">
            <v>шт</v>
          </cell>
        </row>
        <row r="454">
          <cell r="A454" t="str">
            <v>D0000038339</v>
          </cell>
          <cell r="B454" t="str">
            <v xml:space="preserve">                    FOSTER FT2412 Шкаф для документов / TA06 / Серый / 2020*400*1200*</v>
          </cell>
          <cell r="C454">
            <v>2</v>
          </cell>
          <cell r="D454">
            <v>147.5</v>
          </cell>
          <cell r="E454">
            <v>0.62</v>
          </cell>
          <cell r="F454">
            <v>207963.72</v>
          </cell>
          <cell r="G454" t="str">
            <v>шт</v>
          </cell>
        </row>
        <row r="455">
          <cell r="A455" t="str">
            <v>D0000044338</v>
          </cell>
          <cell r="B455" t="str">
            <v xml:space="preserve">                    FOSTER FT4561 Тумба подкатная / TA06A / Серый / 450*550*610*</v>
          </cell>
          <cell r="C455">
            <v>1</v>
          </cell>
          <cell r="D455">
            <v>32.08</v>
          </cell>
          <cell r="E455">
            <v>0.32</v>
          </cell>
          <cell r="F455">
            <v>37969.5</v>
          </cell>
          <cell r="G455" t="str">
            <v>шт</v>
          </cell>
        </row>
        <row r="456">
          <cell r="A456" t="str">
            <v>D0000046605</v>
          </cell>
          <cell r="B456" t="str">
            <v xml:space="preserve">                    FOSTER FT9040D Шкаф для документов / TA21 / Серый / 900*400*2200*</v>
          </cell>
          <cell r="C456">
            <v>1</v>
          </cell>
          <cell r="D456">
            <v>0</v>
          </cell>
          <cell r="E456">
            <v>0</v>
          </cell>
          <cell r="F456">
            <v>233170.67</v>
          </cell>
          <cell r="G456" t="str">
            <v>шт</v>
          </cell>
        </row>
        <row r="457">
          <cell r="A457" t="str">
            <v>D0000046604</v>
          </cell>
          <cell r="B457" t="str">
            <v xml:space="preserve">                    FOSTER FT9040W Шкаф для одежды / TA21 / Серый / 900*400*2200</v>
          </cell>
          <cell r="C457">
            <v>2</v>
          </cell>
          <cell r="D457">
            <v>156.94</v>
          </cell>
          <cell r="E457">
            <v>0.76</v>
          </cell>
          <cell r="F457">
            <v>233170.67</v>
          </cell>
          <cell r="G457" t="str">
            <v>шт</v>
          </cell>
        </row>
        <row r="458">
          <cell r="A458">
            <v>0</v>
          </cell>
          <cell r="B458" t="str">
            <v xml:space="preserve">                1.2.2.9. KYU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</row>
        <row r="459">
          <cell r="A459">
            <v>0</v>
          </cell>
          <cell r="B459" t="str">
            <v xml:space="preserve">                    1.3.3.1. Стол - KYU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</row>
        <row r="460">
          <cell r="A460" t="str">
            <v>D0000024472</v>
          </cell>
          <cell r="B460" t="str">
            <v xml:space="preserve">                        KY 1040 (T) Греденция / TA17A/TA14B 1000*420*695 *</v>
          </cell>
          <cell r="C460">
            <v>1</v>
          </cell>
          <cell r="D460">
            <v>37</v>
          </cell>
          <cell r="E460">
            <v>0.28999999999999998</v>
          </cell>
          <cell r="F460">
            <v>34135.32</v>
          </cell>
          <cell r="G460" t="str">
            <v>шт</v>
          </cell>
        </row>
        <row r="461">
          <cell r="A461" t="str">
            <v>D0000017838</v>
          </cell>
          <cell r="B461" t="str">
            <v xml:space="preserve">                        KY 1265 Стол письменный / TA17 глянец 1200*650*750 *</v>
          </cell>
          <cell r="C461">
            <v>1</v>
          </cell>
          <cell r="D461">
            <v>300</v>
          </cell>
          <cell r="E461">
            <v>1.95</v>
          </cell>
          <cell r="F461">
            <v>123032.4</v>
          </cell>
          <cell r="G461" t="str">
            <v>шт</v>
          </cell>
        </row>
        <row r="462">
          <cell r="A462" t="str">
            <v>D0000024469</v>
          </cell>
          <cell r="B462" t="str">
            <v xml:space="preserve">                        KY 13 (T) Конференц-приставка / TA17A/TA14B 1300*750*750*</v>
          </cell>
          <cell r="C462">
            <v>1</v>
          </cell>
          <cell r="D462">
            <v>46.56</v>
          </cell>
          <cell r="E462">
            <v>0.2</v>
          </cell>
          <cell r="F462">
            <v>91568.46</v>
          </cell>
          <cell r="G462" t="str">
            <v>шт</v>
          </cell>
        </row>
        <row r="463">
          <cell r="A463" t="str">
            <v>D0000028291</v>
          </cell>
          <cell r="B463" t="str">
            <v xml:space="preserve">                        KY 18D (T) Стол письменный / TA11A/TA12B 1800*1000*750 *</v>
          </cell>
          <cell r="C463">
            <v>1</v>
          </cell>
          <cell r="D463">
            <v>174.5</v>
          </cell>
          <cell r="E463">
            <v>0.71</v>
          </cell>
          <cell r="F463">
            <v>85860.54</v>
          </cell>
          <cell r="G463" t="str">
            <v>шт</v>
          </cell>
        </row>
        <row r="464">
          <cell r="A464" t="str">
            <v>D0000026599</v>
          </cell>
          <cell r="B464" t="str">
            <v xml:space="preserve">                        KY 2212 (T) Стол для заседаний / TA17A/TA14B 2200*1200*750*</v>
          </cell>
          <cell r="C464">
            <v>1</v>
          </cell>
          <cell r="D464">
            <v>93.64</v>
          </cell>
          <cell r="E464">
            <v>0.5</v>
          </cell>
          <cell r="F464">
            <v>246887.94</v>
          </cell>
          <cell r="G464" t="str">
            <v>шт</v>
          </cell>
        </row>
        <row r="465">
          <cell r="A465" t="str">
            <v>D0000018465</v>
          </cell>
          <cell r="B465" t="str">
            <v xml:space="preserve">                        KY 2212 Стол для заседаний / TA17A/TA12 2200*1200*750 *</v>
          </cell>
          <cell r="C465">
            <v>1</v>
          </cell>
          <cell r="D465">
            <v>97</v>
          </cell>
          <cell r="E465">
            <v>0.48</v>
          </cell>
          <cell r="F465">
            <v>104393.94</v>
          </cell>
          <cell r="G465" t="str">
            <v>шт</v>
          </cell>
        </row>
        <row r="466">
          <cell r="A466" t="str">
            <v>D0000024674</v>
          </cell>
          <cell r="B466" t="str">
            <v xml:space="preserve">                        KY 22A (T) Стол письменный / TA17A/TA14B 2200*2090*750*</v>
          </cell>
          <cell r="C466">
            <v>1</v>
          </cell>
          <cell r="D466">
            <v>169</v>
          </cell>
          <cell r="E466">
            <v>0.92</v>
          </cell>
          <cell r="F466">
            <v>271126.2</v>
          </cell>
          <cell r="G466" t="str">
            <v>шт</v>
          </cell>
        </row>
        <row r="467">
          <cell r="A467" t="str">
            <v>D0000027266</v>
          </cell>
          <cell r="B467" t="str">
            <v xml:space="preserve">                        KY 3416 (T) Стол для заседаний / TA11A/TA12B 3400*1600*750 *</v>
          </cell>
          <cell r="C467">
            <v>1</v>
          </cell>
          <cell r="D467">
            <v>380</v>
          </cell>
          <cell r="E467">
            <v>1.5</v>
          </cell>
          <cell r="F467">
            <v>175218.66</v>
          </cell>
          <cell r="G467" t="str">
            <v>шт</v>
          </cell>
        </row>
        <row r="468">
          <cell r="A468" t="str">
            <v>D0000028292</v>
          </cell>
          <cell r="B468" t="str">
            <v xml:space="preserve">                        KY 8080 (T) Стол журнальный / TA17A/TA14B 800*800*470*</v>
          </cell>
          <cell r="C468">
            <v>1</v>
          </cell>
          <cell r="D468">
            <v>27.94</v>
          </cell>
          <cell r="E468">
            <v>0.13</v>
          </cell>
          <cell r="F468">
            <v>95852.46</v>
          </cell>
          <cell r="G468" t="str">
            <v>шт</v>
          </cell>
        </row>
        <row r="469">
          <cell r="A469" t="str">
            <v>D0000028296</v>
          </cell>
          <cell r="B469" t="str">
            <v xml:space="preserve">                        KY M45 (T) Тумба подкатная c 3-мя ящиками / TA11A/TA12B 450*550*500 *</v>
          </cell>
          <cell r="C469">
            <v>1</v>
          </cell>
          <cell r="D469">
            <v>24</v>
          </cell>
          <cell r="E469">
            <v>0.25</v>
          </cell>
          <cell r="F469">
            <v>60211.62</v>
          </cell>
          <cell r="G469" t="str">
            <v>шт</v>
          </cell>
        </row>
        <row r="470">
          <cell r="A470" t="str">
            <v>D0000028297</v>
          </cell>
          <cell r="B470" t="str">
            <v xml:space="preserve">                        KY M45 (T) Тумба подкатная c 3-мя ящиками / TA17A/TA14B 450*550*500*</v>
          </cell>
          <cell r="C470">
            <v>3</v>
          </cell>
          <cell r="D470">
            <v>34.200000000000003</v>
          </cell>
          <cell r="E470">
            <v>0.18</v>
          </cell>
          <cell r="F470">
            <v>91378.74</v>
          </cell>
          <cell r="G470" t="str">
            <v>шт</v>
          </cell>
        </row>
        <row r="471">
          <cell r="A471" t="str">
            <v>D0000028293</v>
          </cell>
          <cell r="B471" t="str">
            <v xml:space="preserve">                        KY13 (T) Конференц-приставка / TA11A/TA12B 1300*750*750</v>
          </cell>
          <cell r="C471">
            <v>1</v>
          </cell>
          <cell r="D471">
            <v>73.89</v>
          </cell>
          <cell r="E471">
            <v>0.21</v>
          </cell>
          <cell r="F471">
            <v>112143.9</v>
          </cell>
          <cell r="G471" t="str">
            <v>шт</v>
          </cell>
        </row>
        <row r="472">
          <cell r="A472" t="str">
            <v>D0000025960</v>
          </cell>
          <cell r="B472" t="str">
            <v xml:space="preserve">                        KY22A Стол письменный / TA17A/TA14B 2200*2090*750*</v>
          </cell>
          <cell r="C472">
            <v>1</v>
          </cell>
          <cell r="D472">
            <v>170</v>
          </cell>
          <cell r="E472">
            <v>0.81</v>
          </cell>
          <cell r="F472">
            <v>271126.2</v>
          </cell>
          <cell r="G472" t="str">
            <v>шт</v>
          </cell>
        </row>
        <row r="473">
          <cell r="A473">
            <v>0</v>
          </cell>
          <cell r="B473" t="str">
            <v xml:space="preserve">                    1.3.3.2. Шкаф - KYU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</row>
        <row r="474">
          <cell r="A474" t="str">
            <v>D0000028458</v>
          </cell>
          <cell r="B474" t="str">
            <v xml:space="preserve">                        KY 1215G (T) Каркас шкафа двухдверного/ TA17A/TA14B 900*420*2200*</v>
          </cell>
          <cell r="C474">
            <v>22</v>
          </cell>
          <cell r="D474">
            <v>105</v>
          </cell>
          <cell r="E474">
            <v>0.39</v>
          </cell>
          <cell r="F474">
            <v>0.01</v>
          </cell>
          <cell r="G474" t="str">
            <v>шт</v>
          </cell>
        </row>
        <row r="475">
          <cell r="A475" t="str">
            <v>D0000026946</v>
          </cell>
          <cell r="B475" t="str">
            <v xml:space="preserve">                        KY 1215G (T) Шкаф двухдверный (стекл. фасад) ручки шпон / TA17A/TA14B/ALGREY 900*420*2200*</v>
          </cell>
          <cell r="C475">
            <v>5</v>
          </cell>
          <cell r="D475">
            <v>105.25</v>
          </cell>
          <cell r="E475">
            <v>0.39</v>
          </cell>
          <cell r="F475">
            <v>136752.42000000001</v>
          </cell>
          <cell r="G475" t="str">
            <v>шт</v>
          </cell>
        </row>
        <row r="476">
          <cell r="A476" t="str">
            <v>D0000023710</v>
          </cell>
          <cell r="B476" t="str">
            <v xml:space="preserve">                        KY 1215G Шкаф двухдверный (стекл. фасад) ручки кнопки / TA17A/TA14B 900*420*2200*</v>
          </cell>
          <cell r="C476">
            <v>1</v>
          </cell>
          <cell r="D476">
            <v>62</v>
          </cell>
          <cell r="E476">
            <v>0.39</v>
          </cell>
          <cell r="F476">
            <v>74811.899999999994</v>
          </cell>
          <cell r="G476" t="str">
            <v>шт</v>
          </cell>
        </row>
        <row r="477">
          <cell r="A477" t="str">
            <v>D0000017424</v>
          </cell>
          <cell r="B477" t="str">
            <v xml:space="preserve">                        KY 1215G Шкаф двухдверный, ручки кнопки / TA11A/TA12B 900*420*2200 *</v>
          </cell>
          <cell r="C477">
            <v>1</v>
          </cell>
          <cell r="D477">
            <v>117.6</v>
          </cell>
          <cell r="E477">
            <v>0.4</v>
          </cell>
          <cell r="F477">
            <v>157063.67999999999</v>
          </cell>
          <cell r="G477" t="str">
            <v>шт</v>
          </cell>
        </row>
        <row r="478">
          <cell r="A478" t="str">
            <v>D0000024473</v>
          </cell>
          <cell r="B478" t="str">
            <v xml:space="preserve">                        KY G2150 (T) Греденция / TA17A/TA14B 2100*500*696*</v>
          </cell>
          <cell r="C478">
            <v>4</v>
          </cell>
          <cell r="D478">
            <v>124</v>
          </cell>
          <cell r="E478">
            <v>0.57999999999999996</v>
          </cell>
          <cell r="F478">
            <v>205075.08</v>
          </cell>
          <cell r="G478" t="str">
            <v>шт</v>
          </cell>
        </row>
        <row r="479">
          <cell r="A479" t="str">
            <v>D0000028295</v>
          </cell>
          <cell r="B479" t="str">
            <v xml:space="preserve">                        KY1040 (T) Греденция / TA11A/TA12B 1000*420*695</v>
          </cell>
          <cell r="C479">
            <v>1</v>
          </cell>
          <cell r="D479">
            <v>26</v>
          </cell>
          <cell r="E479">
            <v>0.28999999999999998</v>
          </cell>
          <cell r="F479">
            <v>84249.96</v>
          </cell>
          <cell r="G479" t="str">
            <v>шт</v>
          </cell>
        </row>
        <row r="480">
          <cell r="A480">
            <v>0</v>
          </cell>
          <cell r="B480" t="str">
            <v xml:space="preserve">            1.2.3. Бизнес класс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</row>
        <row r="481">
          <cell r="A481">
            <v>0</v>
          </cell>
          <cell r="B481" t="str">
            <v xml:space="preserve">                1.2.3.1. ARES LUX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</row>
        <row r="482">
          <cell r="A482">
            <v>0</v>
          </cell>
          <cell r="B482" t="str">
            <v xml:space="preserve">                    1.2.3.1.2. ARES LUX - TA28YA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</row>
        <row r="483">
          <cell r="A483" t="str">
            <v>D0000051267</v>
          </cell>
          <cell r="B483" t="str">
            <v xml:space="preserve">                        ARES LUX WNS2118W Шкаф /TA28YA /TA12 /2150*400*2000</v>
          </cell>
          <cell r="C483">
            <v>1</v>
          </cell>
          <cell r="D483">
            <v>194</v>
          </cell>
          <cell r="E483">
            <v>1.2</v>
          </cell>
          <cell r="F483">
            <v>406461.84</v>
          </cell>
          <cell r="G483" t="str">
            <v>шт</v>
          </cell>
        </row>
        <row r="484">
          <cell r="A484" t="str">
            <v>D0000051246</v>
          </cell>
          <cell r="B484" t="str">
            <v xml:space="preserve">                        ARES LUX WNS2216L Cтол письменный с боковой тумбой /TA28YA /TA12 /2200*1600*756</v>
          </cell>
          <cell r="C484">
            <v>6</v>
          </cell>
          <cell r="D484">
            <v>135</v>
          </cell>
          <cell r="E484">
            <v>1.1000000000000001</v>
          </cell>
          <cell r="F484">
            <v>274696.2</v>
          </cell>
          <cell r="G484" t="str">
            <v>шт</v>
          </cell>
        </row>
        <row r="485">
          <cell r="A485" t="str">
            <v>D0000051247</v>
          </cell>
          <cell r="B485" t="str">
            <v xml:space="preserve">                        ARES LUX WNS2216R Cтол письменный с боковой тумбой /TA28YA /TA12 /2200*1600*756</v>
          </cell>
          <cell r="C485">
            <v>6</v>
          </cell>
          <cell r="D485">
            <v>135</v>
          </cell>
          <cell r="E485">
            <v>1.1000000000000001</v>
          </cell>
          <cell r="F485">
            <v>274696.2</v>
          </cell>
          <cell r="G485" t="str">
            <v>шт</v>
          </cell>
        </row>
        <row r="486">
          <cell r="A486">
            <v>0</v>
          </cell>
          <cell r="B486" t="str">
            <v xml:space="preserve">                1.2.3.2. AURUS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</row>
        <row r="487">
          <cell r="A487">
            <v>0</v>
          </cell>
          <cell r="B487" t="str">
            <v xml:space="preserve">                    1.2.3.2.1. AURUS- Китай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</row>
        <row r="488">
          <cell r="A488" t="str">
            <v>D0000054522</v>
          </cell>
          <cell r="B488" t="str">
            <v xml:space="preserve">                        AD1608 Cтол c короткой тумбой / TA28YA/TA12 / 1600*800*750</v>
          </cell>
          <cell r="C488">
            <v>2</v>
          </cell>
          <cell r="D488">
            <v>101</v>
          </cell>
          <cell r="E488">
            <v>0.42</v>
          </cell>
          <cell r="F488">
            <v>122400</v>
          </cell>
          <cell r="G488" t="str">
            <v>шт</v>
          </cell>
        </row>
        <row r="489">
          <cell r="A489" t="str">
            <v>D0000054264</v>
          </cell>
          <cell r="B489" t="str">
            <v xml:space="preserve">                        AD1608 Cтол c короткой тумбой / TA29YA/TA102/ 1600*800*750</v>
          </cell>
          <cell r="C489">
            <v>2</v>
          </cell>
          <cell r="D489">
            <v>101</v>
          </cell>
          <cell r="E489">
            <v>0.42</v>
          </cell>
          <cell r="F489">
            <v>131434.14000000001</v>
          </cell>
          <cell r="G489" t="str">
            <v>шт</v>
          </cell>
        </row>
        <row r="490">
          <cell r="A490" t="str">
            <v>D0000054523</v>
          </cell>
          <cell r="B490" t="str">
            <v xml:space="preserve">                        AD2018 Cтол с длиной тумбой / TA28YA/TA12/ 2000*1800*750</v>
          </cell>
          <cell r="C490">
            <v>1</v>
          </cell>
          <cell r="D490">
            <v>152</v>
          </cell>
          <cell r="E490">
            <v>0.46</v>
          </cell>
          <cell r="F490">
            <v>173400</v>
          </cell>
          <cell r="G490" t="str">
            <v>шт</v>
          </cell>
        </row>
        <row r="491">
          <cell r="A491">
            <v>0</v>
          </cell>
          <cell r="B491" t="str">
            <v xml:space="preserve">                    1.2.3.2.2. Шкафы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</row>
        <row r="492">
          <cell r="A492" t="str">
            <v>D0000054650</v>
          </cell>
          <cell r="B492" t="str">
            <v xml:space="preserve">                        AD1820LG-W Шкаф 4-х дв. комбинированный, гардероб в центре /Черный матовый/GBL/Черный/1800*420*2037</v>
          </cell>
          <cell r="C492">
            <v>1</v>
          </cell>
          <cell r="D492">
            <v>0</v>
          </cell>
          <cell r="E492">
            <v>0</v>
          </cell>
          <cell r="F492">
            <v>182286.24</v>
          </cell>
          <cell r="G492" t="str">
            <v>шт</v>
          </cell>
        </row>
        <row r="493">
          <cell r="A493" t="str">
            <v>D0000054491</v>
          </cell>
          <cell r="B493" t="str">
            <v xml:space="preserve">                        AD1820LG-W Шкаф 4-х дв. комбинированный, гардероб в центре/Серый камень/GBR//Серый камень/1800*420*2037</v>
          </cell>
          <cell r="C493">
            <v>1</v>
          </cell>
          <cell r="D493">
            <v>0</v>
          </cell>
          <cell r="E493">
            <v>0</v>
          </cell>
          <cell r="F493">
            <v>182286.24</v>
          </cell>
          <cell r="G493" t="str">
            <v>шт</v>
          </cell>
        </row>
        <row r="494">
          <cell r="A494">
            <v>0</v>
          </cell>
          <cell r="B494" t="str">
            <v xml:space="preserve">                    1.2.3.4. AURUS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</row>
        <row r="495">
          <cell r="A495" t="str">
            <v>D0000053876</v>
          </cell>
          <cell r="B495" t="str">
            <v xml:space="preserve">                        AD0420G-L/ Шкаф, стекл. двери, левый / корич.стекло / TA102/ 450*420*2030</v>
          </cell>
          <cell r="C495">
            <v>1</v>
          </cell>
          <cell r="D495">
            <v>0</v>
          </cell>
          <cell r="E495">
            <v>0</v>
          </cell>
          <cell r="F495">
            <v>44901.42</v>
          </cell>
          <cell r="G495" t="str">
            <v>шт</v>
          </cell>
        </row>
        <row r="496">
          <cell r="A496" t="str">
            <v>D0000053877</v>
          </cell>
          <cell r="B496" t="str">
            <v xml:space="preserve">                        AD0420G-R/ Шкаф, стекл. двери, правый / корич.стекло / TA102/ 450*420*2030</v>
          </cell>
          <cell r="C496">
            <v>1</v>
          </cell>
          <cell r="D496">
            <v>0</v>
          </cell>
          <cell r="E496">
            <v>0</v>
          </cell>
          <cell r="F496">
            <v>44901.42</v>
          </cell>
          <cell r="G496" t="str">
            <v>шт</v>
          </cell>
        </row>
        <row r="497">
          <cell r="A497" t="str">
            <v>D0000053880</v>
          </cell>
          <cell r="B497" t="str">
            <v xml:space="preserve">                        Cus447/ Дверь шкафа, дерев / TA102 / 447*20*2016</v>
          </cell>
          <cell r="C497">
            <v>4</v>
          </cell>
          <cell r="D497">
            <v>0</v>
          </cell>
          <cell r="E497">
            <v>0</v>
          </cell>
          <cell r="F497">
            <v>1.02</v>
          </cell>
          <cell r="G497" t="str">
            <v>шт</v>
          </cell>
        </row>
        <row r="498">
          <cell r="A498">
            <v>0</v>
          </cell>
          <cell r="B498" t="str">
            <v xml:space="preserve">                1.2.3.3. SUPERJET шпон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</row>
        <row r="499">
          <cell r="A499">
            <v>0</v>
          </cell>
          <cell r="B499" t="str">
            <v xml:space="preserve">                    1.2.3.3.1. SUPERJET шпон Дуб темный (Закрытые поры)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</row>
        <row r="500">
          <cell r="A500" t="str">
            <v>D0000036989</v>
          </cell>
          <cell r="B500" t="str">
            <v xml:space="preserve">                        SJ-1560 (T) Шкаф для документов низкий / TA60YA / 1500*600*537</v>
          </cell>
          <cell r="C500">
            <v>5</v>
          </cell>
          <cell r="D500">
            <v>88</v>
          </cell>
          <cell r="E500">
            <v>0.7</v>
          </cell>
          <cell r="F500">
            <v>123852.48</v>
          </cell>
          <cell r="G500" t="str">
            <v>шт</v>
          </cell>
        </row>
        <row r="501">
          <cell r="A501">
            <v>0</v>
          </cell>
          <cell r="B501" t="str">
            <v xml:space="preserve">                    1.2.3.3.2. SUPERJET шпон Дуб темный дымчатый (Открытые поры)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</row>
        <row r="502">
          <cell r="A502" t="str">
            <v>D0000046861</v>
          </cell>
          <cell r="B502" t="str">
            <v xml:space="preserve">                        SJ-8290 (T) Шкаф для документов/ TA60YA / 820*422*900</v>
          </cell>
          <cell r="C502">
            <v>9</v>
          </cell>
          <cell r="D502">
            <v>49</v>
          </cell>
          <cell r="E502">
            <v>0.2</v>
          </cell>
          <cell r="F502">
            <v>67304.7</v>
          </cell>
          <cell r="G502" t="str">
            <v>шт</v>
          </cell>
        </row>
        <row r="503">
          <cell r="A503" t="str">
            <v>D0000043246</v>
          </cell>
          <cell r="B503" t="str">
            <v xml:space="preserve">                        SJT121 Стол письменный, правый / TA60YA / 2280*1300*740</v>
          </cell>
          <cell r="C503">
            <v>3</v>
          </cell>
          <cell r="D503">
            <v>60</v>
          </cell>
          <cell r="E503">
            <v>0.25</v>
          </cell>
          <cell r="F503">
            <v>154177.07999999999</v>
          </cell>
          <cell r="G503" t="str">
            <v>шт</v>
          </cell>
        </row>
        <row r="504">
          <cell r="A504" t="str">
            <v>D0000042756</v>
          </cell>
          <cell r="B504" t="str">
            <v xml:space="preserve">                        SJT302 Шкаф для документов/ TA60YA / 1500*600*537</v>
          </cell>
          <cell r="C504">
            <v>10</v>
          </cell>
          <cell r="D504">
            <v>97.85</v>
          </cell>
          <cell r="E504">
            <v>0.69</v>
          </cell>
          <cell r="F504">
            <v>104805</v>
          </cell>
          <cell r="G504" t="str">
            <v>шт</v>
          </cell>
        </row>
        <row r="505">
          <cell r="A505" t="str">
            <v>D0000042788</v>
          </cell>
          <cell r="B505" t="str">
            <v xml:space="preserve">                        SJT401 Шкаф для документов / TA60YA / 820*422*900</v>
          </cell>
          <cell r="C505">
            <v>7</v>
          </cell>
          <cell r="D505">
            <v>48</v>
          </cell>
          <cell r="E505">
            <v>0.25</v>
          </cell>
          <cell r="F505">
            <v>81925.38</v>
          </cell>
          <cell r="G505" t="str">
            <v>шт</v>
          </cell>
        </row>
        <row r="506">
          <cell r="A506" t="str">
            <v>D0000042784</v>
          </cell>
          <cell r="B506" t="str">
            <v xml:space="preserve">                        SJT402 Шкаф с комбинированным наполнением / TA60YA / 820*400*2060</v>
          </cell>
          <cell r="C506">
            <v>2</v>
          </cell>
          <cell r="D506">
            <v>115</v>
          </cell>
          <cell r="E506">
            <v>0.28000000000000003</v>
          </cell>
          <cell r="F506">
            <v>149755.38</v>
          </cell>
          <cell r="G506" t="str">
            <v>шт</v>
          </cell>
        </row>
        <row r="507">
          <cell r="A507" t="str">
            <v>D0000042785</v>
          </cell>
          <cell r="B507" t="str">
            <v xml:space="preserve">                        SJT412 Шкаф с комбинированным наполнением / TA60YA / 1000*422*1600</v>
          </cell>
          <cell r="C507">
            <v>10</v>
          </cell>
          <cell r="D507">
            <v>90</v>
          </cell>
          <cell r="E507">
            <v>0.28000000000000003</v>
          </cell>
          <cell r="F507">
            <v>145201.07999999999</v>
          </cell>
          <cell r="G507" t="str">
            <v>шт</v>
          </cell>
        </row>
        <row r="508">
          <cell r="A508" t="str">
            <v>D0000055226</v>
          </cell>
          <cell r="B508" t="str">
            <v xml:space="preserve">            LFE2708 Диван ШОПЕН 2765*950*800</v>
          </cell>
          <cell r="C508">
            <v>1</v>
          </cell>
          <cell r="D508">
            <v>0</v>
          </cell>
          <cell r="E508">
            <v>0</v>
          </cell>
          <cell r="F508">
            <v>400093</v>
          </cell>
          <cell r="G508" t="str">
            <v>шт</v>
          </cell>
        </row>
        <row r="509">
          <cell r="A509" t="str">
            <v>D0000055225</v>
          </cell>
          <cell r="B509" t="str">
            <v xml:space="preserve">            MS2822 Стол с боковой тумбой, правый 2800*2200*750</v>
          </cell>
          <cell r="C509">
            <v>1</v>
          </cell>
          <cell r="D509">
            <v>0</v>
          </cell>
          <cell r="E509">
            <v>0</v>
          </cell>
          <cell r="F509">
            <v>686920.02</v>
          </cell>
          <cell r="G509" t="str">
            <v>шт</v>
          </cell>
        </row>
        <row r="510">
          <cell r="A510" t="str">
            <v>D0000056063</v>
          </cell>
          <cell r="B510" t="str">
            <v xml:space="preserve">            Шкаф Экзюпери 2824 / 2800*470*2430</v>
          </cell>
          <cell r="C510">
            <v>1</v>
          </cell>
          <cell r="D510">
            <v>0</v>
          </cell>
          <cell r="E510">
            <v>0</v>
          </cell>
          <cell r="F510">
            <v>707229.24</v>
          </cell>
          <cell r="G510" t="str">
            <v>шт</v>
          </cell>
        </row>
        <row r="511">
          <cell r="A511">
            <v>0</v>
          </cell>
          <cell r="B511" t="str">
            <v xml:space="preserve">        1.4. КОМПЛЕКТЮЩИЕ - Кабинеты руководителя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</row>
        <row r="512">
          <cell r="A512">
            <v>0</v>
          </cell>
          <cell r="B512" t="str">
            <v xml:space="preserve">            1.4.17. Комплектующие - STONE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</row>
        <row r="513">
          <cell r="A513" t="str">
            <v>D0000057866</v>
          </cell>
          <cell r="B513" t="str">
            <v xml:space="preserve">                NHD2724 Шкаф / 2740*400*2425* (без дверей)</v>
          </cell>
          <cell r="C513">
            <v>1</v>
          </cell>
          <cell r="D513">
            <v>0</v>
          </cell>
          <cell r="E513">
            <v>0</v>
          </cell>
          <cell r="F513">
            <v>783046.86</v>
          </cell>
          <cell r="G513" t="str">
            <v>шт</v>
          </cell>
        </row>
        <row r="514">
          <cell r="A514">
            <v>0</v>
          </cell>
          <cell r="B514" t="str">
            <v xml:space="preserve">            1.4.3. Комплектующие - DAO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</row>
        <row r="515">
          <cell r="A515" t="str">
            <v>D0000051438</v>
          </cell>
          <cell r="B515" t="str">
            <v xml:space="preserve">                DA2223 (T) Стеллаж со стеклянными полками, стенка зеркало / TA23A 2200*400*2300*1/7</v>
          </cell>
          <cell r="C515">
            <v>1</v>
          </cell>
          <cell r="D515">
            <v>0</v>
          </cell>
          <cell r="E515">
            <v>0</v>
          </cell>
          <cell r="F515">
            <v>1</v>
          </cell>
          <cell r="G515" t="str">
            <v>шт</v>
          </cell>
        </row>
        <row r="516">
          <cell r="A516" t="str">
            <v>D0000051439</v>
          </cell>
          <cell r="B516" t="str">
            <v xml:space="preserve">                DA2223 (T) Стеллаж со стеклянными полками, стенка зеркало / TA23A 2200*400*2300*2/7</v>
          </cell>
          <cell r="C516">
            <v>1</v>
          </cell>
          <cell r="D516">
            <v>0</v>
          </cell>
          <cell r="E516">
            <v>0</v>
          </cell>
          <cell r="F516">
            <v>1</v>
          </cell>
          <cell r="G516" t="str">
            <v>шт</v>
          </cell>
        </row>
        <row r="517">
          <cell r="A517" t="str">
            <v>D0000051440</v>
          </cell>
          <cell r="B517" t="str">
            <v xml:space="preserve">                DA2223 (T) Стеллаж со стеклянными полками, стенка зеркало / TA23A 2200*400*2300*3/7</v>
          </cell>
          <cell r="C517">
            <v>1</v>
          </cell>
          <cell r="D517">
            <v>0</v>
          </cell>
          <cell r="E517">
            <v>0</v>
          </cell>
          <cell r="F517">
            <v>1</v>
          </cell>
          <cell r="G517" t="str">
            <v>шт</v>
          </cell>
        </row>
        <row r="518">
          <cell r="A518" t="str">
            <v>D0000051442</v>
          </cell>
          <cell r="B518" t="str">
            <v xml:space="preserve">                DA2223 (T) Стеллаж со стеклянными полками, стенка зеркало / TA23A 2200*400*2300*5/7</v>
          </cell>
          <cell r="C518">
            <v>1</v>
          </cell>
          <cell r="D518">
            <v>0</v>
          </cell>
          <cell r="E518">
            <v>0</v>
          </cell>
          <cell r="F518">
            <v>1</v>
          </cell>
          <cell r="G518" t="str">
            <v>шт</v>
          </cell>
        </row>
        <row r="519">
          <cell r="A519" t="str">
            <v>D0000051443</v>
          </cell>
          <cell r="B519" t="str">
            <v xml:space="preserve">                DA2223 (T) Стеллаж со стеклянными полками, стенка зеркало / TA23A 2200*400*2300*6/7</v>
          </cell>
          <cell r="C519">
            <v>1</v>
          </cell>
          <cell r="D519">
            <v>0</v>
          </cell>
          <cell r="E519">
            <v>0</v>
          </cell>
          <cell r="F519">
            <v>1</v>
          </cell>
          <cell r="G519" t="str">
            <v>шт</v>
          </cell>
        </row>
        <row r="520">
          <cell r="A520" t="str">
            <v>D0000047314</v>
          </cell>
          <cell r="B520" t="str">
            <v xml:space="preserve">                DA2223 (T) Стеллаж со стеклянными полками, стенка зеркало / TA23A 2200*400*2300*7/7</v>
          </cell>
          <cell r="C520">
            <v>6</v>
          </cell>
          <cell r="D520">
            <v>386</v>
          </cell>
          <cell r="E520">
            <v>0.85</v>
          </cell>
          <cell r="F520">
            <v>1</v>
          </cell>
          <cell r="G520" t="str">
            <v>шт</v>
          </cell>
        </row>
        <row r="521">
          <cell r="A521" t="str">
            <v>D0000057027</v>
          </cell>
          <cell r="B521" t="str">
            <v xml:space="preserve">            Шкаф Ола без дверей / TA80/ 900*420*2209</v>
          </cell>
          <cell r="C521">
            <v>2</v>
          </cell>
          <cell r="D521">
            <v>0</v>
          </cell>
          <cell r="E521">
            <v>0</v>
          </cell>
          <cell r="F521">
            <v>222479</v>
          </cell>
          <cell r="G521" t="str">
            <v>шт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Прайс-лист</v>
          </cell>
        </row>
        <row r="46">
          <cell r="B46" t="str">
            <v xml:space="preserve">        РАСПРОДАЖА</v>
          </cell>
        </row>
        <row r="47">
          <cell r="B47" t="str">
            <v xml:space="preserve">            РАСПРОДАЖА кабинеты, панели</v>
          </cell>
        </row>
        <row r="48">
          <cell r="B48" t="str">
            <v xml:space="preserve">                1.3.3. KYU</v>
          </cell>
        </row>
        <row r="49">
          <cell r="B49" t="str">
            <v xml:space="preserve">                    1.3.3.1. Стол - KYU</v>
          </cell>
        </row>
        <row r="50">
          <cell r="A50" t="str">
            <v>D0000024472</v>
          </cell>
          <cell r="B50" t="str">
            <v xml:space="preserve">                        KY 1040 (T) Греденция / TA17A/TA14B 1000*420*695 *</v>
          </cell>
          <cell r="C50">
            <v>1</v>
          </cell>
          <cell r="D50">
            <v>33466</v>
          </cell>
          <cell r="E50" t="str">
            <v>шт</v>
          </cell>
        </row>
        <row r="51">
          <cell r="A51" t="str">
            <v>D0000017838</v>
          </cell>
          <cell r="B51" t="str">
            <v xml:space="preserve">                        KY 1265 Стол письменный / TA17 глянец 1200*650*750 *</v>
          </cell>
          <cell r="C51">
            <v>1</v>
          </cell>
          <cell r="D51">
            <v>120620</v>
          </cell>
          <cell r="E51" t="str">
            <v>шт</v>
          </cell>
        </row>
        <row r="52">
          <cell r="A52" t="str">
            <v>D0000024469</v>
          </cell>
          <cell r="B52" t="str">
            <v xml:space="preserve">                        KY 13 (T) Конференц-приставка / TA17A/TA14B 1300*750*750</v>
          </cell>
          <cell r="C52">
            <v>1</v>
          </cell>
          <cell r="D52">
            <v>89773</v>
          </cell>
          <cell r="E52" t="str">
            <v>шт</v>
          </cell>
        </row>
        <row r="53">
          <cell r="A53" t="str">
            <v>D0000018465</v>
          </cell>
          <cell r="B53" t="str">
            <v xml:space="preserve">                        KY 2212 Стол для заседаний / TA17A/TA12 2200*1200*750 *</v>
          </cell>
          <cell r="C53">
            <v>3</v>
          </cell>
          <cell r="D53">
            <v>102347</v>
          </cell>
          <cell r="E53" t="str">
            <v>шт</v>
          </cell>
        </row>
        <row r="54">
          <cell r="A54" t="str">
            <v>D0000024674</v>
          </cell>
          <cell r="B54" t="str">
            <v xml:space="preserve">                        KY 22A (T) Стол письменный / TA17A/TA14B 2200*2090*750</v>
          </cell>
          <cell r="C54">
            <v>1</v>
          </cell>
          <cell r="D54">
            <v>265810</v>
          </cell>
          <cell r="E54" t="str">
            <v>шт</v>
          </cell>
        </row>
        <row r="55">
          <cell r="A55" t="str">
            <v>D0000027266</v>
          </cell>
          <cell r="B55" t="str">
            <v xml:space="preserve">                        KY 3416 (T) Стол для заседаний / TA11A/TA12B 3400*1600*750 *</v>
          </cell>
          <cell r="C55">
            <v>1</v>
          </cell>
          <cell r="D55">
            <v>171783</v>
          </cell>
          <cell r="E55" t="str">
            <v>шт</v>
          </cell>
        </row>
        <row r="56">
          <cell r="A56" t="str">
            <v>D0000028292</v>
          </cell>
          <cell r="B56" t="str">
            <v xml:space="preserve">                        KY 8080 (T) Стол журнальный / TA17A/TA14B 800*800*470</v>
          </cell>
          <cell r="C56">
            <v>1</v>
          </cell>
          <cell r="D56">
            <v>93973</v>
          </cell>
          <cell r="E56" t="str">
            <v>шт</v>
          </cell>
        </row>
        <row r="57">
          <cell r="A57" t="str">
            <v>D0000028296</v>
          </cell>
          <cell r="B57" t="str">
            <v xml:space="preserve">                        KY M45 (T) Тумба подкатная c 3-мя ящиками / TA11A/TA12B 450*550*500 *</v>
          </cell>
          <cell r="C57">
            <v>1</v>
          </cell>
          <cell r="D57">
            <v>59031</v>
          </cell>
          <cell r="E57" t="str">
            <v>шт</v>
          </cell>
        </row>
        <row r="58">
          <cell r="A58" t="str">
            <v>D0000028297</v>
          </cell>
          <cell r="B58" t="str">
            <v xml:space="preserve">                        KY M45 (T) Тумба подкатная c 3-мя ящиками / TA17A/TA14B 450*550*500</v>
          </cell>
          <cell r="C58">
            <v>6</v>
          </cell>
          <cell r="D58">
            <v>89587</v>
          </cell>
          <cell r="E58" t="str">
            <v>шт</v>
          </cell>
        </row>
        <row r="59">
          <cell r="A59" t="str">
            <v>D0000025960</v>
          </cell>
          <cell r="B59" t="str">
            <v xml:space="preserve">                        KY22A Стол письменный / TA17A/TA14B 2200*2090*750</v>
          </cell>
          <cell r="C59">
            <v>1</v>
          </cell>
          <cell r="D59">
            <v>265810</v>
          </cell>
          <cell r="E59" t="str">
            <v>шт</v>
          </cell>
        </row>
        <row r="60">
          <cell r="A60" t="str">
            <v>D0000028458</v>
          </cell>
          <cell r="B60" t="str">
            <v xml:space="preserve">                        KY 1215G (T) Каркас шкафа двухдверного/ TA17A/TA14B 900*420*2200</v>
          </cell>
          <cell r="C60">
            <v>23</v>
          </cell>
          <cell r="D60">
            <v>0.01</v>
          </cell>
          <cell r="E60" t="str">
            <v>шт</v>
          </cell>
        </row>
        <row r="61">
          <cell r="A61" t="str">
            <v>D0000026946</v>
          </cell>
          <cell r="B61" t="str">
            <v xml:space="preserve">                        KY 1215G (T) Шкаф двухдверный (стекл. фасад) ручки шпон / TA17A/TA14B/ALGREY 900*420*2200</v>
          </cell>
          <cell r="C61">
            <v>12</v>
          </cell>
          <cell r="D61">
            <v>134071</v>
          </cell>
          <cell r="E61" t="str">
            <v>шт</v>
          </cell>
        </row>
        <row r="62">
          <cell r="A62" t="str">
            <v>D0000023710</v>
          </cell>
          <cell r="B62" t="str">
            <v xml:space="preserve">                        KY 1215G Шкаф двухдверный (стекл. фасад) ручки кнопки / TA17A/TA14B 900*420*2200</v>
          </cell>
          <cell r="C62">
            <v>2</v>
          </cell>
          <cell r="D62">
            <v>73345</v>
          </cell>
          <cell r="E62" t="str">
            <v>шт</v>
          </cell>
        </row>
        <row r="63">
          <cell r="A63" t="str">
            <v>D0000017424</v>
          </cell>
          <cell r="B63" t="str">
            <v xml:space="preserve">                        KY 1215G Шкаф двухдверный, ручки кнопки / TA11A/TA12B 900*420*2200 *</v>
          </cell>
          <cell r="C63">
            <v>1</v>
          </cell>
          <cell r="D63">
            <v>153984</v>
          </cell>
          <cell r="E63" t="str">
            <v>шт</v>
          </cell>
        </row>
        <row r="64">
          <cell r="A64" t="str">
            <v>D0000024473</v>
          </cell>
          <cell r="B64" t="str">
            <v xml:space="preserve">                        KY G2150 (T) Греденция / TA17A/TA14B 2100*500*696</v>
          </cell>
          <cell r="C64">
            <v>5</v>
          </cell>
          <cell r="D64">
            <v>201054</v>
          </cell>
          <cell r="E64" t="str">
            <v>шт</v>
          </cell>
        </row>
        <row r="65">
          <cell r="A65" t="str">
            <v>D0000026789</v>
          </cell>
          <cell r="B65" t="str">
            <v xml:space="preserve">                        KY Handle Ручка для шкафа / TA17A 200*100*25</v>
          </cell>
          <cell r="C65">
            <v>12</v>
          </cell>
          <cell r="D65">
            <v>1707</v>
          </cell>
          <cell r="E65" t="str">
            <v>шт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DSheet"/>
    </sheetNames>
    <sheetDataSet>
      <sheetData sheetId="0">
        <row r="9">
          <cell r="A9" t="str">
            <v>Номенклатура.Код</v>
          </cell>
          <cell r="B9" t="str">
            <v>Ценовая группа/ Номенклатура/ Характеристика номенклатуры</v>
          </cell>
          <cell r="C9" t="str">
            <v>Остаток</v>
          </cell>
          <cell r="D9" t="str">
            <v>Вес</v>
          </cell>
          <cell r="E9" t="str">
            <v>Объем</v>
          </cell>
          <cell r="F9" t="str">
            <v>Штрихкод</v>
          </cell>
          <cell r="G9" t="str">
            <v>Розничная цена</v>
          </cell>
        </row>
        <row r="10">
          <cell r="G10" t="str">
            <v>Цена</v>
          </cell>
          <cell r="H10" t="str">
            <v>Ед.</v>
          </cell>
        </row>
        <row r="12">
          <cell r="B12" t="str">
            <v xml:space="preserve">     1. Кабинеты руководителя</v>
          </cell>
        </row>
        <row r="13">
          <cell r="B13" t="str">
            <v xml:space="preserve">        1.2. НЕСКЛАДСКАЯ ПРОГРАММА</v>
          </cell>
        </row>
        <row r="14">
          <cell r="B14" t="str">
            <v xml:space="preserve">            1.2.1. Элит класс</v>
          </cell>
        </row>
        <row r="15">
          <cell r="B15" t="str">
            <v xml:space="preserve">                1.2.1.1. BENTLEY</v>
          </cell>
        </row>
        <row r="16">
          <cell r="A16" t="str">
            <v>D0000046958</v>
          </cell>
          <cell r="B16" t="str">
            <v xml:space="preserve">                    BL2410L Стол письменный / TA55 / 2400*1000*760</v>
          </cell>
          <cell r="C16">
            <v>3</v>
          </cell>
          <cell r="D16">
            <v>373.8</v>
          </cell>
          <cell r="E16">
            <v>3.26</v>
          </cell>
          <cell r="G16">
            <v>1505700</v>
          </cell>
          <cell r="H16" t="str">
            <v>шт</v>
          </cell>
        </row>
        <row r="17">
          <cell r="A17" t="str">
            <v>D0000046959</v>
          </cell>
          <cell r="B17" t="str">
            <v xml:space="preserve">                    BL2410R Стол письменный / TA55 / 2400*1000*760</v>
          </cell>
          <cell r="C17">
            <v>3</v>
          </cell>
          <cell r="D17">
            <v>373.8</v>
          </cell>
          <cell r="E17">
            <v>3.26</v>
          </cell>
          <cell r="G17">
            <v>1505700</v>
          </cell>
          <cell r="H17" t="str">
            <v>шт</v>
          </cell>
        </row>
        <row r="18">
          <cell r="A18" t="str">
            <v>D0000046330</v>
          </cell>
          <cell r="B18" t="str">
            <v xml:space="preserve">                    BLH2408 Шкаф для докуметов / TA55 / 2400*500*800</v>
          </cell>
          <cell r="C18">
            <v>6</v>
          </cell>
          <cell r="D18">
            <v>235</v>
          </cell>
          <cell r="E18">
            <v>0.52</v>
          </cell>
          <cell r="G18">
            <v>657676</v>
          </cell>
          <cell r="H18" t="str">
            <v>шт</v>
          </cell>
        </row>
        <row r="19">
          <cell r="A19" t="str">
            <v>D0000046962</v>
          </cell>
          <cell r="B19" t="str">
            <v xml:space="preserve">                    BLH3514 Стол переговоров / TA55 / 3500*1400*760</v>
          </cell>
          <cell r="C19">
            <v>2</v>
          </cell>
          <cell r="D19">
            <v>348</v>
          </cell>
          <cell r="E19">
            <v>3.6</v>
          </cell>
          <cell r="G19">
            <v>1115523</v>
          </cell>
          <cell r="H19" t="str">
            <v>шт</v>
          </cell>
        </row>
        <row r="20">
          <cell r="B20" t="str">
            <v xml:space="preserve">                1.2.1.2. MONARCH</v>
          </cell>
        </row>
        <row r="21">
          <cell r="B21" t="str">
            <v xml:space="preserve">                    1.2.1.2.1 MONARCH - TA07</v>
          </cell>
        </row>
        <row r="22">
          <cell r="B22" t="str">
            <v xml:space="preserve">                        1.2.1.2.1.1.  Столы - MONARH-TA07</v>
          </cell>
        </row>
        <row r="23">
          <cell r="A23" t="str">
            <v>D0000026435</v>
          </cell>
          <cell r="B23" t="str">
            <v xml:space="preserve">                            MN-1190 (T) Стол-брифинг с кожан. вставкой / TA07 / ТА202 1100*900*800</v>
          </cell>
          <cell r="C23">
            <v>1</v>
          </cell>
          <cell r="D23">
            <v>53.57</v>
          </cell>
          <cell r="E23">
            <v>0.49</v>
          </cell>
          <cell r="F23">
            <v>4673727404596</v>
          </cell>
          <cell r="G23">
            <v>201312.8</v>
          </cell>
          <cell r="H23" t="str">
            <v>шт</v>
          </cell>
        </row>
        <row r="24">
          <cell r="A24" t="str">
            <v>D0000026470</v>
          </cell>
          <cell r="B24" t="str">
            <v xml:space="preserve">                            MN-1695 (T) Стол письменный с кожан. вставкой (тумба справа) / TA07 / ТА202 1600*850*800 </v>
          </cell>
          <cell r="C24">
            <v>5</v>
          </cell>
          <cell r="D24">
            <v>159</v>
          </cell>
          <cell r="E24">
            <v>0.82</v>
          </cell>
          <cell r="F24">
            <v>4673727404695</v>
          </cell>
          <cell r="G24">
            <v>281247</v>
          </cell>
          <cell r="H24" t="str">
            <v>шт</v>
          </cell>
        </row>
        <row r="25">
          <cell r="A25" t="str">
            <v>D0000026673</v>
          </cell>
          <cell r="B25" t="str">
            <v xml:space="preserve">                            MN-2295A (T) Стол письменный c кожан. вставкой / TA07/TA202 2200*950*800</v>
          </cell>
          <cell r="C25">
            <v>3</v>
          </cell>
          <cell r="D25">
            <v>270.37</v>
          </cell>
          <cell r="E25">
            <v>1.47</v>
          </cell>
          <cell r="F25">
            <v>4673727404756</v>
          </cell>
          <cell r="G25">
            <v>706030</v>
          </cell>
          <cell r="H25" t="str">
            <v>шт</v>
          </cell>
        </row>
        <row r="26">
          <cell r="A26" t="str">
            <v>D0000025087</v>
          </cell>
          <cell r="B26" t="str">
            <v xml:space="preserve">                            MN-7070 (T) Стол журнальный / TA07 700*700*450</v>
          </cell>
          <cell r="C26">
            <v>1</v>
          </cell>
          <cell r="D26">
            <v>24</v>
          </cell>
          <cell r="E26">
            <v>0.28000000000000003</v>
          </cell>
          <cell r="F26">
            <v>4673727404800</v>
          </cell>
          <cell r="G26">
            <v>126154.6</v>
          </cell>
          <cell r="H26" t="str">
            <v>шт</v>
          </cell>
        </row>
        <row r="27">
          <cell r="B27" t="str">
            <v xml:space="preserve">                        1.2.1.2.1.2. Шкафы - MONARH-TA07</v>
          </cell>
        </row>
        <row r="28">
          <cell r="A28" t="str">
            <v>D0000001710</v>
          </cell>
          <cell r="B28" t="str">
            <v xml:space="preserve">                            MN-097266 Корпус шкафа угловой / TA07 977*977*2662 (1/4,2/4ф,3/4ф,4/4) *</v>
          </cell>
          <cell r="C28">
            <v>8</v>
          </cell>
          <cell r="D28">
            <v>200.99</v>
          </cell>
          <cell r="E28">
            <v>0.68</v>
          </cell>
          <cell r="F28">
            <v>4673727404572</v>
          </cell>
          <cell r="G28">
            <v>82922</v>
          </cell>
          <cell r="H28" t="str">
            <v>шт</v>
          </cell>
        </row>
        <row r="29">
          <cell r="A29" t="str">
            <v>D0000025082</v>
          </cell>
          <cell r="B29" t="str">
            <v xml:space="preserve">                            MNB-485-266 L (T) Панель боковая левая / TA07 485*213*2662 (1/1ф)</v>
          </cell>
          <cell r="C29">
            <v>9</v>
          </cell>
          <cell r="D29">
            <v>51.5</v>
          </cell>
          <cell r="E29">
            <v>0.37</v>
          </cell>
          <cell r="F29">
            <v>4673727405050</v>
          </cell>
          <cell r="G29">
            <v>114294.7</v>
          </cell>
          <cell r="H29" t="str">
            <v>шт</v>
          </cell>
        </row>
        <row r="30">
          <cell r="A30" t="str">
            <v>D0000025083</v>
          </cell>
          <cell r="B30" t="str">
            <v xml:space="preserve">                            MNB-485-266 R (T) Панель боковая правая / TA07 485*213*2662 (1/1ф)</v>
          </cell>
          <cell r="C30">
            <v>8</v>
          </cell>
          <cell r="D30">
            <v>51.5</v>
          </cell>
          <cell r="E30">
            <v>0.375</v>
          </cell>
          <cell r="F30">
            <v>4673727405074</v>
          </cell>
          <cell r="G30">
            <v>114294.7</v>
          </cell>
          <cell r="H30" t="str">
            <v>шт</v>
          </cell>
        </row>
        <row r="31">
          <cell r="A31" t="str">
            <v>D0000025084</v>
          </cell>
          <cell r="B31" t="str">
            <v xml:space="preserve">                            MND-1421G L (T) Дверца большая стекл. левая / TA07 489*19*1421 (1/1ф)</v>
          </cell>
          <cell r="C31">
            <v>31</v>
          </cell>
          <cell r="D31">
            <v>12.8</v>
          </cell>
          <cell r="E31">
            <v>0.7</v>
          </cell>
          <cell r="F31">
            <v>4673727405135</v>
          </cell>
          <cell r="G31">
            <v>36998</v>
          </cell>
          <cell r="H31" t="str">
            <v>шт</v>
          </cell>
        </row>
        <row r="32">
          <cell r="A32" t="str">
            <v>D0000025085</v>
          </cell>
          <cell r="B32" t="str">
            <v xml:space="preserve">                            MND-1421G R (T) Дверца большая стекл. правая / TA07 489*19*1421</v>
          </cell>
          <cell r="C32">
            <v>5</v>
          </cell>
          <cell r="D32">
            <v>12.8</v>
          </cell>
          <cell r="E32">
            <v>0.7</v>
          </cell>
          <cell r="F32">
            <v>4673727405159</v>
          </cell>
          <cell r="G32">
            <v>36998</v>
          </cell>
          <cell r="H32" t="str">
            <v>шт</v>
          </cell>
        </row>
        <row r="33">
          <cell r="A33" t="str">
            <v>D0000001718</v>
          </cell>
          <cell r="B33" t="str">
            <v xml:space="preserve">                            MND-1421W L Дверца большая дерев. левая / TA07 489*19*1421(1/1ф) *</v>
          </cell>
          <cell r="C33">
            <v>7</v>
          </cell>
          <cell r="D33">
            <v>20.190000000000001</v>
          </cell>
          <cell r="E33">
            <v>0.2</v>
          </cell>
          <cell r="F33">
            <v>4673727405173</v>
          </cell>
          <cell r="G33">
            <v>18262</v>
          </cell>
          <cell r="H33" t="str">
            <v>шт</v>
          </cell>
        </row>
        <row r="34">
          <cell r="A34" t="str">
            <v>D0000001719</v>
          </cell>
          <cell r="B34" t="str">
            <v xml:space="preserve">                            MND-1421W R Дверца большая дерев. правая / TA07 489*19*1421 (1/1ф) *</v>
          </cell>
          <cell r="C34">
            <v>7</v>
          </cell>
          <cell r="D34">
            <v>20.190000000000001</v>
          </cell>
          <cell r="E34">
            <v>0.2</v>
          </cell>
          <cell r="F34">
            <v>4673727405180</v>
          </cell>
          <cell r="G34">
            <v>18262</v>
          </cell>
          <cell r="H34" t="str">
            <v>шт</v>
          </cell>
        </row>
        <row r="35">
          <cell r="A35" t="str">
            <v>D0000026437</v>
          </cell>
          <cell r="B35" t="str">
            <v xml:space="preserve">                            MND-721 L (T) Дверца малая дерев. левая / TA07 489*19*721 (1/1ф)</v>
          </cell>
          <cell r="C35">
            <v>22</v>
          </cell>
          <cell r="D35">
            <v>2.75</v>
          </cell>
          <cell r="E35">
            <v>7.0000000000000007E-2</v>
          </cell>
          <cell r="F35">
            <v>4673727405203</v>
          </cell>
          <cell r="G35">
            <v>29328</v>
          </cell>
          <cell r="H35" t="str">
            <v>шт</v>
          </cell>
        </row>
        <row r="36">
          <cell r="A36" t="str">
            <v>D0000026438</v>
          </cell>
          <cell r="B36" t="str">
            <v xml:space="preserve">                            MND-721 R (T) Дверца малая дерев. правая / TA07 489*19*721 (1/1ф)</v>
          </cell>
          <cell r="C36">
            <v>21</v>
          </cell>
          <cell r="D36">
            <v>2.75</v>
          </cell>
          <cell r="E36">
            <v>7.0000000000000007E-2</v>
          </cell>
          <cell r="F36">
            <v>4673727405227</v>
          </cell>
          <cell r="G36">
            <v>29328</v>
          </cell>
          <cell r="H36" t="str">
            <v>шт</v>
          </cell>
        </row>
        <row r="37">
          <cell r="A37" t="str">
            <v>D0000024569</v>
          </cell>
          <cell r="B37" t="str">
            <v xml:space="preserve">                            MNG-138 (T) Шкаф нижний / TA07 1404*503*925</v>
          </cell>
          <cell r="C37">
            <v>12</v>
          </cell>
          <cell r="D37">
            <v>91</v>
          </cell>
          <cell r="E37">
            <v>0.8</v>
          </cell>
          <cell r="F37">
            <v>4673727405258</v>
          </cell>
          <cell r="G37">
            <v>350964.9</v>
          </cell>
          <cell r="H37" t="str">
            <v>шт</v>
          </cell>
        </row>
        <row r="38">
          <cell r="A38" t="str">
            <v>D0000026671</v>
          </cell>
          <cell r="B38" t="str">
            <v xml:space="preserve">                            MNK-2662 (T) Пилястра / TA07 156*185*2662 (1/1ф)</v>
          </cell>
          <cell r="C38">
            <v>26</v>
          </cell>
          <cell r="D38">
            <v>32.200000000000003</v>
          </cell>
          <cell r="E38">
            <v>0.28999999999999998</v>
          </cell>
          <cell r="G38">
            <v>105193.4</v>
          </cell>
          <cell r="H38" t="str">
            <v>шт</v>
          </cell>
        </row>
        <row r="39">
          <cell r="A39" t="str">
            <v>D0000027286</v>
          </cell>
          <cell r="B39" t="str">
            <v xml:space="preserve">                            MNV-051266 (T) Корпус шкафа / TA07 510*460*2662 (1/4,2/4,3/4ф,4/4ф) *</v>
          </cell>
          <cell r="C39">
            <v>10</v>
          </cell>
          <cell r="D39">
            <v>68</v>
          </cell>
          <cell r="E39">
            <v>0.33</v>
          </cell>
          <cell r="F39">
            <v>4673727405296</v>
          </cell>
          <cell r="G39">
            <v>51649</v>
          </cell>
          <cell r="H39" t="str">
            <v>шт</v>
          </cell>
        </row>
        <row r="40">
          <cell r="A40" t="str">
            <v>D0000026098</v>
          </cell>
          <cell r="B40" t="str">
            <v xml:space="preserve">                            MNV-100266 (T) Корпус шкафа 1000*460*2662 / TA07 (1/4,2/4,3/4ф,4/4ф)</v>
          </cell>
          <cell r="C40">
            <v>24</v>
          </cell>
          <cell r="D40">
            <v>112.23</v>
          </cell>
          <cell r="E40">
            <v>0.57999999999999996</v>
          </cell>
          <cell r="F40">
            <v>4673727405319</v>
          </cell>
          <cell r="G40">
            <v>259434.5</v>
          </cell>
          <cell r="H40" t="str">
            <v>шт</v>
          </cell>
        </row>
        <row r="41">
          <cell r="A41" t="str">
            <v>D0000026460</v>
          </cell>
          <cell r="B41" t="str">
            <v xml:space="preserve">                            MNV-100266 W (T) Корпус шкафа для одежды с дверями / TA07 1000*460*2662 (1/5,2/5,3/5ф,4/5ф,5/5) *</v>
          </cell>
          <cell r="C41">
            <v>5</v>
          </cell>
          <cell r="D41">
            <v>123.4</v>
          </cell>
          <cell r="E41">
            <v>0.61</v>
          </cell>
          <cell r="F41">
            <v>4673727405333</v>
          </cell>
          <cell r="G41">
            <v>115743</v>
          </cell>
          <cell r="H41" t="str">
            <v>шт</v>
          </cell>
        </row>
        <row r="42">
          <cell r="B42" t="str">
            <v xml:space="preserve">                        1.2.1.2.1.3. Переговорная Зона - MONARH-TA07</v>
          </cell>
        </row>
        <row r="43">
          <cell r="A43" t="str">
            <v>D0000026436</v>
          </cell>
          <cell r="B43" t="str">
            <v xml:space="preserve">                            MN-LEG 5050 (T) Опора для стола / TA07 500*500*775 (1/1ф)</v>
          </cell>
          <cell r="C43">
            <v>25</v>
          </cell>
          <cell r="D43">
            <v>28.38</v>
          </cell>
          <cell r="E43">
            <v>0.39</v>
          </cell>
          <cell r="F43">
            <v>4673727404831</v>
          </cell>
          <cell r="G43">
            <v>105467.7</v>
          </cell>
          <cell r="H43" t="str">
            <v>шт</v>
          </cell>
        </row>
        <row r="44">
          <cell r="A44" t="str">
            <v>D0000024672</v>
          </cell>
          <cell r="B44" t="str">
            <v xml:space="preserve">                            MN-TOP 1010 (T) Столешница угловая / TA07 1000*900*100 c кожан.вст.ТА202 (1/1ф) *</v>
          </cell>
          <cell r="C44">
            <v>3</v>
          </cell>
          <cell r="D44">
            <v>27</v>
          </cell>
          <cell r="E44">
            <v>0.17</v>
          </cell>
          <cell r="F44">
            <v>4673727404947</v>
          </cell>
          <cell r="G44">
            <v>23680</v>
          </cell>
          <cell r="H44" t="str">
            <v>шт</v>
          </cell>
        </row>
        <row r="45">
          <cell r="A45" t="str">
            <v>D0000023606</v>
          </cell>
          <cell r="B45" t="str">
            <v xml:space="preserve">                            MN-TOP 1412 Столешница прямая (средняя часть) / TA07 1400*1200*100 с кожан. вставк. ТА202 </v>
          </cell>
          <cell r="C45">
            <v>11</v>
          </cell>
          <cell r="D45">
            <v>45.38</v>
          </cell>
          <cell r="E45">
            <v>0.17</v>
          </cell>
          <cell r="F45">
            <v>4673727404985</v>
          </cell>
          <cell r="G45">
            <v>131378</v>
          </cell>
          <cell r="H45" t="str">
            <v>шт</v>
          </cell>
        </row>
        <row r="46">
          <cell r="A46" t="str">
            <v>D0000023607</v>
          </cell>
          <cell r="B46" t="str">
            <v xml:space="preserve">                            MN-TOP 1412E Столешница прямая (крайняя часть) / TA07 1400*1200*100 с кожан. вставк. ТА202</v>
          </cell>
          <cell r="C46">
            <v>2</v>
          </cell>
          <cell r="D46">
            <v>48.6</v>
          </cell>
          <cell r="E46">
            <v>0.28000000000000003</v>
          </cell>
          <cell r="F46">
            <v>4673727405005</v>
          </cell>
          <cell r="G46">
            <v>131378</v>
          </cell>
          <cell r="H46" t="str">
            <v>шт</v>
          </cell>
        </row>
        <row r="47">
          <cell r="A47" t="str">
            <v>D0000026676</v>
          </cell>
          <cell r="B47" t="str">
            <v xml:space="preserve">                            MN-TOP 1509 (T) Столешница прямая / TA07 1500*900*100 с кожан. вставкой ТА202 (1/1ф) *</v>
          </cell>
          <cell r="C47">
            <v>7</v>
          </cell>
          <cell r="D47">
            <v>34.18</v>
          </cell>
          <cell r="E47">
            <v>0.22</v>
          </cell>
          <cell r="F47">
            <v>4673727405012</v>
          </cell>
          <cell r="G47">
            <v>42196</v>
          </cell>
          <cell r="H47" t="str">
            <v>шт</v>
          </cell>
        </row>
        <row r="48">
          <cell r="A48" t="str">
            <v>D0000016234</v>
          </cell>
          <cell r="B48" t="str">
            <v xml:space="preserve">                            MN-TOP 2409 Столешница прямая 2400*900*100 c кожан.вст.ТА202 (1/1ф) *</v>
          </cell>
          <cell r="C48">
            <v>1</v>
          </cell>
          <cell r="D48">
            <v>52</v>
          </cell>
          <cell r="E48">
            <v>0.35</v>
          </cell>
          <cell r="F48">
            <v>2307000130682</v>
          </cell>
          <cell r="G48">
            <v>54919</v>
          </cell>
          <cell r="H48" t="str">
            <v>шт</v>
          </cell>
        </row>
        <row r="49">
          <cell r="B49" t="str">
            <v xml:space="preserve">                        1.2.1.2.1.4. Приемная - MONARH - TA07</v>
          </cell>
        </row>
        <row r="50">
          <cell r="A50" t="str">
            <v>D0000023612</v>
          </cell>
          <cell r="B50" t="str">
            <v xml:space="preserve">                            MN-PAK Пилястра соед. для стола приемной / TA07 258*91*1350 *</v>
          </cell>
          <cell r="C50">
            <v>3</v>
          </cell>
          <cell r="D50">
            <v>4</v>
          </cell>
          <cell r="E50">
            <v>0.01</v>
          </cell>
          <cell r="F50">
            <v>4673727404862</v>
          </cell>
          <cell r="G50">
            <v>21822</v>
          </cell>
          <cell r="H50" t="str">
            <v>шт</v>
          </cell>
        </row>
        <row r="51">
          <cell r="B51" t="str">
            <v xml:space="preserve">                        1.2.1.2.1.5. Комплектующие - MONARH - TA07</v>
          </cell>
        </row>
        <row r="52">
          <cell r="A52" t="str">
            <v>D0000000783</v>
          </cell>
          <cell r="B52" t="str">
            <v xml:space="preserve">                            MN-097266 Корпус шкафа угловой 977*977 1/2 (без дверей)</v>
          </cell>
          <cell r="C52">
            <v>2</v>
          </cell>
          <cell r="F52">
            <v>4673727404589</v>
          </cell>
          <cell r="G52">
            <v>93354</v>
          </cell>
          <cell r="H52" t="str">
            <v>шт</v>
          </cell>
        </row>
        <row r="53">
          <cell r="A53" t="str">
            <v>D0000037612</v>
          </cell>
          <cell r="B53" t="str">
            <v xml:space="preserve">                            Заглушка кабель-канала для стола MN 80 мм</v>
          </cell>
          <cell r="C53">
            <v>31</v>
          </cell>
          <cell r="G53">
            <v>1545</v>
          </cell>
          <cell r="H53" t="str">
            <v>шт</v>
          </cell>
        </row>
        <row r="54">
          <cell r="A54" t="str">
            <v>D0000016049</v>
          </cell>
          <cell r="B54" t="str">
            <v xml:space="preserve">                            Планка декоративная нижняя для 198825 Шкаф низкий / TA07 1982*445*825</v>
          </cell>
          <cell r="C54">
            <v>1</v>
          </cell>
          <cell r="D54">
            <v>1.8</v>
          </cell>
          <cell r="E54">
            <v>0.01</v>
          </cell>
          <cell r="F54">
            <v>2307000137377</v>
          </cell>
          <cell r="G54">
            <v>8124</v>
          </cell>
          <cell r="H54" t="str">
            <v>шт</v>
          </cell>
        </row>
        <row r="55">
          <cell r="B55" t="str">
            <v xml:space="preserve">                    1.2.1.2.2. MONARCH - TA14C</v>
          </cell>
        </row>
        <row r="56">
          <cell r="B56" t="str">
            <v xml:space="preserve">                        1.2.1.2.2.3 Переговорная Зона - TA14C</v>
          </cell>
        </row>
        <row r="57">
          <cell r="A57" t="str">
            <v>D0000045079</v>
          </cell>
          <cell r="B57" t="str">
            <v xml:space="preserve">                            MN-RE BR Боковая панель стола для приемной / TA14С 1000*258*1350 *</v>
          </cell>
          <cell r="C57">
            <v>1</v>
          </cell>
          <cell r="D57">
            <v>149.01</v>
          </cell>
          <cell r="E57">
            <v>0.83</v>
          </cell>
          <cell r="F57">
            <v>4673727404909</v>
          </cell>
          <cell r="G57">
            <v>56698</v>
          </cell>
          <cell r="H57" t="str">
            <v>шт</v>
          </cell>
        </row>
        <row r="58">
          <cell r="B58" t="str">
            <v xml:space="preserve">                1.2.1.3. PRIVILEGE</v>
          </cell>
        </row>
        <row r="59">
          <cell r="B59" t="str">
            <v xml:space="preserve">                    1.2.1.3.1. Столы - PRIVILEGE</v>
          </cell>
        </row>
        <row r="60">
          <cell r="A60" t="str">
            <v>D0000026725</v>
          </cell>
          <cell r="B60" t="str">
            <v xml:space="preserve">                        PV-1270 Стол для аппаратуры / TA20D 1200*700*646</v>
          </cell>
          <cell r="C60">
            <v>3</v>
          </cell>
          <cell r="D60">
            <v>73</v>
          </cell>
          <cell r="E60">
            <v>0.69</v>
          </cell>
          <cell r="G60">
            <v>351647.4</v>
          </cell>
          <cell r="H60" t="str">
            <v>шт</v>
          </cell>
        </row>
        <row r="61">
          <cell r="A61" t="str">
            <v>D0000026726</v>
          </cell>
          <cell r="B61" t="str">
            <v xml:space="preserve">                        PV-1270 Стол для аппаратуры / TA20D/TA113/ Тиснение 1200*700*646 *</v>
          </cell>
          <cell r="C61">
            <v>1</v>
          </cell>
          <cell r="D61">
            <v>73</v>
          </cell>
          <cell r="E61">
            <v>0.69</v>
          </cell>
          <cell r="F61">
            <v>4673727406385</v>
          </cell>
          <cell r="G61">
            <v>396594</v>
          </cell>
          <cell r="H61" t="str">
            <v>шт</v>
          </cell>
        </row>
        <row r="62">
          <cell r="A62" t="str">
            <v>D0000026662</v>
          </cell>
          <cell r="B62" t="str">
            <v xml:space="preserve">                        PV-1790-2 Стол для аппаратуры / TA20D/TA113/ Тиснение 1706*900*800</v>
          </cell>
          <cell r="C62">
            <v>1</v>
          </cell>
          <cell r="D62">
            <v>190</v>
          </cell>
          <cell r="E62">
            <v>1.35</v>
          </cell>
          <cell r="G62">
            <v>248562</v>
          </cell>
          <cell r="H62" t="str">
            <v>шт</v>
          </cell>
        </row>
        <row r="63">
          <cell r="A63" t="str">
            <v>D0000016317</v>
          </cell>
          <cell r="B63" t="str">
            <v xml:space="preserve">                        PV1260 Стол компьютерный / TA20D 1200*600*780</v>
          </cell>
          <cell r="C63">
            <v>4</v>
          </cell>
          <cell r="D63">
            <v>94</v>
          </cell>
          <cell r="E63">
            <v>0.68</v>
          </cell>
          <cell r="F63">
            <v>2307000224992</v>
          </cell>
          <cell r="G63">
            <v>389940.2</v>
          </cell>
          <cell r="H63" t="str">
            <v>шт</v>
          </cell>
        </row>
        <row r="64">
          <cell r="A64" t="str">
            <v>D0000027071</v>
          </cell>
          <cell r="B64" t="str">
            <v xml:space="preserve">                        PV1290 (T) Стол-брифинг / TA20D 1200*900*780</v>
          </cell>
          <cell r="C64">
            <v>11</v>
          </cell>
          <cell r="D64">
            <v>69.12</v>
          </cell>
          <cell r="E64">
            <v>0.41</v>
          </cell>
          <cell r="F64">
            <v>4673727406521</v>
          </cell>
          <cell r="G64">
            <v>296224.5</v>
          </cell>
          <cell r="H64" t="str">
            <v>шт</v>
          </cell>
        </row>
        <row r="65">
          <cell r="A65" t="str">
            <v>D0000026666</v>
          </cell>
          <cell r="B65" t="str">
            <v xml:space="preserve">                        PV1290 Стол-брифинг / TA20D/TA113/ Тиснение  1200*900*780 *</v>
          </cell>
          <cell r="C65">
            <v>1</v>
          </cell>
          <cell r="D65">
            <v>69.12</v>
          </cell>
          <cell r="E65">
            <v>0.41</v>
          </cell>
          <cell r="F65">
            <v>4673727406569</v>
          </cell>
          <cell r="G65">
            <v>344107</v>
          </cell>
          <cell r="H65" t="str">
            <v>шт</v>
          </cell>
        </row>
        <row r="66">
          <cell r="A66" t="str">
            <v>D0000024601</v>
          </cell>
          <cell r="B66" t="str">
            <v xml:space="preserve">                        PV1300 Стол для переговоров /TA20D d1300*750</v>
          </cell>
          <cell r="C66">
            <v>1</v>
          </cell>
          <cell r="D66">
            <v>89</v>
          </cell>
          <cell r="E66">
            <v>0.8</v>
          </cell>
          <cell r="F66">
            <v>4673727406583</v>
          </cell>
          <cell r="G66">
            <v>586651</v>
          </cell>
          <cell r="H66" t="str">
            <v>шт</v>
          </cell>
        </row>
        <row r="67">
          <cell r="A67" t="str">
            <v>D0000016265</v>
          </cell>
          <cell r="B67" t="str">
            <v xml:space="preserve">                        PV1410 Стол-брифинг TA20D/TA113 1400*1000*780</v>
          </cell>
          <cell r="C67">
            <v>1</v>
          </cell>
          <cell r="D67">
            <v>66.95</v>
          </cell>
          <cell r="E67">
            <v>0.56000000000000005</v>
          </cell>
          <cell r="F67">
            <v>2307000130965</v>
          </cell>
          <cell r="G67">
            <v>199555.20000000001</v>
          </cell>
          <cell r="H67" t="str">
            <v>шт</v>
          </cell>
        </row>
        <row r="68">
          <cell r="A68" t="str">
            <v>D0000023603</v>
          </cell>
          <cell r="B68" t="str">
            <v xml:space="preserve">                        PV1412 (T) Стол для переговоров (средняя часть) / TA20D 1400*1200*750 *</v>
          </cell>
          <cell r="C68">
            <v>1</v>
          </cell>
          <cell r="D68">
            <v>84</v>
          </cell>
          <cell r="E68">
            <v>0.5</v>
          </cell>
          <cell r="F68">
            <v>4673727406606</v>
          </cell>
          <cell r="G68">
            <v>250921</v>
          </cell>
          <cell r="H68" t="str">
            <v>шт</v>
          </cell>
        </row>
        <row r="69">
          <cell r="A69" t="str">
            <v>D0000025950</v>
          </cell>
          <cell r="B69" t="str">
            <v xml:space="preserve">                        PV1412 Стол для переговоров (средняя часть) / TA20D 1400*1200*750</v>
          </cell>
          <cell r="C69">
            <v>6</v>
          </cell>
          <cell r="D69">
            <v>120</v>
          </cell>
          <cell r="E69">
            <v>0.63</v>
          </cell>
          <cell r="G69">
            <v>250921</v>
          </cell>
          <cell r="H69" t="str">
            <v>шт</v>
          </cell>
        </row>
        <row r="70">
          <cell r="A70" t="str">
            <v>D0000023604</v>
          </cell>
          <cell r="B70" t="str">
            <v xml:space="preserve">                        PV1412E (T) Стол для переговоров (крайняя часть) / TA20D 1400*1200*750</v>
          </cell>
          <cell r="C70">
            <v>13</v>
          </cell>
          <cell r="D70">
            <v>84</v>
          </cell>
          <cell r="E70">
            <v>0.5</v>
          </cell>
          <cell r="F70">
            <v>4673727406620</v>
          </cell>
          <cell r="G70">
            <v>326197.3</v>
          </cell>
          <cell r="H70" t="str">
            <v>шт</v>
          </cell>
        </row>
        <row r="71">
          <cell r="A71" t="str">
            <v>D0000000252</v>
          </cell>
          <cell r="B71" t="str">
            <v xml:space="preserve">                        PV1680 Стол письменный 1600*800*780*</v>
          </cell>
          <cell r="C71">
            <v>1</v>
          </cell>
          <cell r="D71">
            <v>83.83</v>
          </cell>
          <cell r="E71">
            <v>1.27</v>
          </cell>
          <cell r="F71">
            <v>4673727406705</v>
          </cell>
          <cell r="G71">
            <v>455410</v>
          </cell>
          <cell r="H71" t="str">
            <v>шт</v>
          </cell>
        </row>
        <row r="72">
          <cell r="A72" t="str">
            <v>D0000025900</v>
          </cell>
          <cell r="B72" t="str">
            <v xml:space="preserve">                        PV2090 (T) Стол письменный / TA20D 2000*900*780</v>
          </cell>
          <cell r="C72">
            <v>7</v>
          </cell>
          <cell r="D72">
            <v>221</v>
          </cell>
          <cell r="E72">
            <v>1.26</v>
          </cell>
          <cell r="F72">
            <v>4673727406712</v>
          </cell>
          <cell r="G72">
            <v>777998</v>
          </cell>
          <cell r="H72" t="str">
            <v>шт</v>
          </cell>
        </row>
        <row r="73">
          <cell r="A73" t="str">
            <v>D0000026665</v>
          </cell>
          <cell r="B73" t="str">
            <v xml:space="preserve">                        PV2090 Стол письменный / TA20D/TA113/ Тиснение 2000*900*780 *</v>
          </cell>
          <cell r="C73">
            <v>1</v>
          </cell>
          <cell r="D73">
            <v>220</v>
          </cell>
          <cell r="E73">
            <v>1.26</v>
          </cell>
          <cell r="F73">
            <v>4673727406743</v>
          </cell>
          <cell r="G73">
            <v>907813</v>
          </cell>
          <cell r="H73" t="str">
            <v>шт</v>
          </cell>
        </row>
        <row r="74">
          <cell r="A74" t="str">
            <v>D0000017139</v>
          </cell>
          <cell r="B74" t="str">
            <v xml:space="preserve">                        PVT*Стол письменный, левый / TA20D/TA113 2900*1000*780</v>
          </cell>
          <cell r="C74">
            <v>1</v>
          </cell>
          <cell r="D74">
            <v>300</v>
          </cell>
          <cell r="E74">
            <v>1.95</v>
          </cell>
          <cell r="G74">
            <v>528823</v>
          </cell>
          <cell r="H74" t="str">
            <v>шт</v>
          </cell>
        </row>
        <row r="75">
          <cell r="A75" t="str">
            <v>D0000024570</v>
          </cell>
          <cell r="B75" t="str">
            <v xml:space="preserve">                        PVT1206 (T) Столик журнальный / TA20D 1200*600*450</v>
          </cell>
          <cell r="C75">
            <v>28</v>
          </cell>
          <cell r="D75">
            <v>37.22</v>
          </cell>
          <cell r="E75">
            <v>0.38</v>
          </cell>
          <cell r="F75">
            <v>2307000458908</v>
          </cell>
          <cell r="G75">
            <v>193291.8</v>
          </cell>
          <cell r="H75" t="str">
            <v>шт</v>
          </cell>
        </row>
        <row r="76">
          <cell r="B76" t="str">
            <v xml:space="preserve">                    1.2.1.3.2. Шкафы - PRIVILEGE</v>
          </cell>
        </row>
        <row r="77">
          <cell r="A77" t="str">
            <v>D0000018906</v>
          </cell>
          <cell r="B77" t="str">
            <v xml:space="preserve">                        PV-160250A Балюстрада с задней стенкой и боковыми пилястрами / TA20D 1815*408*2500</v>
          </cell>
          <cell r="C77">
            <v>1</v>
          </cell>
          <cell r="D77">
            <v>183</v>
          </cell>
          <cell r="E77">
            <v>1.6</v>
          </cell>
          <cell r="F77">
            <v>4673727406422</v>
          </cell>
          <cell r="G77">
            <v>178365</v>
          </cell>
          <cell r="H77" t="str">
            <v>шт</v>
          </cell>
        </row>
        <row r="78">
          <cell r="A78" t="str">
            <v>D0000000258</v>
          </cell>
          <cell r="B78" t="str">
            <v xml:space="preserve">                        PV120 FIR Каминная панель 1200*630*1200</v>
          </cell>
          <cell r="C78">
            <v>5</v>
          </cell>
          <cell r="D78">
            <v>94.9</v>
          </cell>
          <cell r="E78">
            <v>0.65</v>
          </cell>
          <cell r="F78">
            <v>2307000234083</v>
          </cell>
          <cell r="G78">
            <v>91266</v>
          </cell>
          <cell r="H78" t="str">
            <v>шт</v>
          </cell>
        </row>
        <row r="79">
          <cell r="A79" t="str">
            <v>D0000018648</v>
          </cell>
          <cell r="B79" t="str">
            <v xml:space="preserve">                        PV120 FIR Каминная панель TA20D 1200*630*1200</v>
          </cell>
          <cell r="C79">
            <v>3</v>
          </cell>
          <cell r="D79">
            <v>80.8</v>
          </cell>
          <cell r="E79">
            <v>0.65</v>
          </cell>
          <cell r="F79">
            <v>4673727406460</v>
          </cell>
          <cell r="G79">
            <v>97085</v>
          </cell>
          <cell r="H79" t="str">
            <v>шт</v>
          </cell>
        </row>
        <row r="80">
          <cell r="A80" t="str">
            <v>D0000000259</v>
          </cell>
          <cell r="B80" t="str">
            <v xml:space="preserve">                        PV120A Верхняя часть камин. панели 1200*408*1300</v>
          </cell>
          <cell r="C80">
            <v>1</v>
          </cell>
          <cell r="D80">
            <v>117.42</v>
          </cell>
          <cell r="E80">
            <v>0.25</v>
          </cell>
          <cell r="F80">
            <v>2307000234090</v>
          </cell>
          <cell r="G80">
            <v>82710</v>
          </cell>
          <cell r="H80" t="str">
            <v>шт</v>
          </cell>
        </row>
        <row r="81">
          <cell r="A81" t="str">
            <v>D0000018649</v>
          </cell>
          <cell r="B81" t="str">
            <v xml:space="preserve">                        PV120A Верхняя часть камин. панели TA20D 1200*408*1300</v>
          </cell>
          <cell r="C81">
            <v>12</v>
          </cell>
          <cell r="D81">
            <v>114</v>
          </cell>
          <cell r="E81">
            <v>0.71</v>
          </cell>
          <cell r="F81">
            <v>4673727406484</v>
          </cell>
          <cell r="G81">
            <v>71316</v>
          </cell>
          <cell r="H81" t="str">
            <v>шт</v>
          </cell>
        </row>
        <row r="82">
          <cell r="A82" t="str">
            <v>D0000000261</v>
          </cell>
          <cell r="B82" t="str">
            <v xml:space="preserve">                        PV160200* Балюстрада с задней стенкой 1600*366*2000</v>
          </cell>
          <cell r="C82">
            <v>1</v>
          </cell>
          <cell r="D82">
            <v>98.7</v>
          </cell>
          <cell r="E82">
            <v>0.45</v>
          </cell>
          <cell r="F82">
            <v>2307000234113</v>
          </cell>
          <cell r="G82">
            <v>133768</v>
          </cell>
          <cell r="H82" t="str">
            <v>шт</v>
          </cell>
        </row>
        <row r="83">
          <cell r="A83" t="str">
            <v>D0000030462</v>
          </cell>
          <cell r="B83" t="str">
            <v xml:space="preserve">                        PV435250 L (T) Угловой корпус шкафа / TA20D 435*435*2500 </v>
          </cell>
          <cell r="C83">
            <v>9</v>
          </cell>
          <cell r="D83">
            <v>67.14</v>
          </cell>
          <cell r="E83">
            <v>0.3</v>
          </cell>
          <cell r="F83">
            <v>4673727406798</v>
          </cell>
          <cell r="G83">
            <v>109500</v>
          </cell>
          <cell r="H83" t="str">
            <v>шт</v>
          </cell>
        </row>
        <row r="84">
          <cell r="A84" t="str">
            <v>D0000030463</v>
          </cell>
          <cell r="B84" t="str">
            <v xml:space="preserve">                        PV435250 R (T) Угловой корпус шкафа / TA20D 435*435*2500 </v>
          </cell>
          <cell r="C84">
            <v>11</v>
          </cell>
          <cell r="D84">
            <v>67.14</v>
          </cell>
          <cell r="E84">
            <v>0.3</v>
          </cell>
          <cell r="F84">
            <v>4673727406828</v>
          </cell>
          <cell r="G84">
            <v>109500</v>
          </cell>
          <cell r="H84" t="str">
            <v>шт</v>
          </cell>
        </row>
        <row r="85">
          <cell r="A85" t="str">
            <v>D0000026797</v>
          </cell>
          <cell r="B85" t="str">
            <v xml:space="preserve">                        PV965050 (T) Верхняя секция шкафа с карнизом / TA20D 965*408*500</v>
          </cell>
          <cell r="C85">
            <v>16</v>
          </cell>
          <cell r="D85">
            <v>24.1</v>
          </cell>
          <cell r="E85">
            <v>0.26</v>
          </cell>
          <cell r="F85">
            <v>2307000458830</v>
          </cell>
          <cell r="G85">
            <v>83970.9</v>
          </cell>
          <cell r="H85" t="str">
            <v>шт</v>
          </cell>
        </row>
        <row r="86">
          <cell r="A86" t="str">
            <v>D0000042486</v>
          </cell>
          <cell r="B86" t="str">
            <v xml:space="preserve">                        PV965050 Верхняя секция шкафа с карнизом / TA20D / 965*408*500</v>
          </cell>
          <cell r="C86">
            <v>16</v>
          </cell>
          <cell r="D86">
            <v>24</v>
          </cell>
          <cell r="E86">
            <v>0.28000000000000003</v>
          </cell>
          <cell r="F86">
            <v>4673727406897</v>
          </cell>
          <cell r="G86">
            <v>83970.9</v>
          </cell>
          <cell r="H86" t="str">
            <v>шт</v>
          </cell>
        </row>
        <row r="87">
          <cell r="A87" t="str">
            <v>D0000026790</v>
          </cell>
          <cell r="B87" t="str">
            <v xml:space="preserve">                        PV965200-B (T) Корпус шкафа с полками / TA20D 965*366*2000</v>
          </cell>
          <cell r="C87">
            <v>30</v>
          </cell>
          <cell r="D87">
            <v>65.239999999999995</v>
          </cell>
          <cell r="E87">
            <v>0.25</v>
          </cell>
          <cell r="F87">
            <v>4673727406927</v>
          </cell>
          <cell r="G87">
            <v>151147.1</v>
          </cell>
          <cell r="H87" t="str">
            <v>шт</v>
          </cell>
        </row>
        <row r="88">
          <cell r="A88" t="str">
            <v>D0000026976</v>
          </cell>
          <cell r="B88" t="str">
            <v xml:space="preserve">                        PV965200-C (T) Корпус шкафа с вешалом / TA20D 965*366*2000 *</v>
          </cell>
          <cell r="C88">
            <v>4</v>
          </cell>
          <cell r="D88">
            <v>45.8</v>
          </cell>
          <cell r="E88">
            <v>0.25</v>
          </cell>
          <cell r="F88">
            <v>4673727406989</v>
          </cell>
          <cell r="G88">
            <v>35754</v>
          </cell>
          <cell r="H88" t="str">
            <v>шт</v>
          </cell>
        </row>
        <row r="89">
          <cell r="A89" t="str">
            <v>D0000025901</v>
          </cell>
          <cell r="B89" t="str">
            <v xml:space="preserve">                        PVB173-250 L (T) Стенка боковая для шкафа / TA20D 173*435*2500</v>
          </cell>
          <cell r="C89">
            <v>29</v>
          </cell>
          <cell r="D89">
            <v>38</v>
          </cell>
          <cell r="E89">
            <v>0.15</v>
          </cell>
          <cell r="F89">
            <v>4673727407023</v>
          </cell>
          <cell r="G89">
            <v>147596</v>
          </cell>
          <cell r="H89" t="str">
            <v>шт</v>
          </cell>
        </row>
        <row r="90">
          <cell r="A90" t="str">
            <v>D0000042506</v>
          </cell>
          <cell r="B90" t="str">
            <v xml:space="preserve">                        PVB173-250 L Стенка боковая для шкафа / TA20D / 173*435*2500</v>
          </cell>
          <cell r="C90">
            <v>3</v>
          </cell>
          <cell r="D90">
            <v>30.5</v>
          </cell>
          <cell r="E90">
            <v>0.27</v>
          </cell>
          <cell r="F90">
            <v>4673727407030</v>
          </cell>
          <cell r="G90">
            <v>147596</v>
          </cell>
          <cell r="H90" t="str">
            <v>шт</v>
          </cell>
        </row>
        <row r="91">
          <cell r="A91" t="str">
            <v>D0000025902</v>
          </cell>
          <cell r="B91" t="str">
            <v xml:space="preserve">                        PVB173-250 R (T) Стенка боковая для шкафа / TA20D 173*435*2500</v>
          </cell>
          <cell r="C91">
            <v>25</v>
          </cell>
          <cell r="D91">
            <v>38</v>
          </cell>
          <cell r="E91">
            <v>0.15</v>
          </cell>
          <cell r="F91">
            <v>4673727407078</v>
          </cell>
          <cell r="G91">
            <v>147596</v>
          </cell>
          <cell r="H91" t="str">
            <v>шт</v>
          </cell>
        </row>
        <row r="92">
          <cell r="A92" t="str">
            <v>D0000026977</v>
          </cell>
          <cell r="B92" t="str">
            <v xml:space="preserve">                        PVD-HW (T) Дверцы деревянные / TA20D 944*1895*20, компл. *</v>
          </cell>
          <cell r="C92">
            <v>12</v>
          </cell>
          <cell r="D92">
            <v>18.14</v>
          </cell>
          <cell r="E92">
            <v>0.2</v>
          </cell>
          <cell r="F92">
            <v>4673727407108</v>
          </cell>
          <cell r="G92">
            <v>143625</v>
          </cell>
          <cell r="H92" t="str">
            <v>шт</v>
          </cell>
        </row>
        <row r="93">
          <cell r="A93" t="str">
            <v>D0000026597</v>
          </cell>
          <cell r="B93" t="str">
            <v xml:space="preserve">                        PVD-LW (T) Дверцы деревян.маленькие  / TA20D 944*621*20, компл.</v>
          </cell>
          <cell r="C93">
            <v>14</v>
          </cell>
          <cell r="D93">
            <v>6.84</v>
          </cell>
          <cell r="E93">
            <v>0.04</v>
          </cell>
          <cell r="F93">
            <v>4673727407146</v>
          </cell>
          <cell r="G93">
            <v>73093.8</v>
          </cell>
          <cell r="H93" t="str">
            <v>шт</v>
          </cell>
        </row>
        <row r="94">
          <cell r="A94" t="str">
            <v>D0000026978</v>
          </cell>
          <cell r="B94" t="str">
            <v xml:space="preserve">                        PVD-MG (T) Дверцы стеклян.большие  / TA20D 944*1250*20, компл.</v>
          </cell>
          <cell r="C94">
            <v>9</v>
          </cell>
          <cell r="D94">
            <v>22.95</v>
          </cell>
          <cell r="E94">
            <v>0.06</v>
          </cell>
          <cell r="F94">
            <v>4673727407184</v>
          </cell>
          <cell r="G94">
            <v>84823.7</v>
          </cell>
          <cell r="H94" t="str">
            <v>шт</v>
          </cell>
        </row>
        <row r="95">
          <cell r="A95" t="str">
            <v>D0000026979</v>
          </cell>
          <cell r="B95" t="str">
            <v xml:space="preserve">                        PVD-MW (T) Дверцы деревян.большие / TA20D 944*1250*20, компл. *</v>
          </cell>
          <cell r="C95">
            <v>4</v>
          </cell>
          <cell r="D95">
            <v>13</v>
          </cell>
          <cell r="E95">
            <v>0.13500000000000001</v>
          </cell>
          <cell r="F95">
            <v>4673727407221</v>
          </cell>
          <cell r="G95">
            <v>95022</v>
          </cell>
          <cell r="H95" t="str">
            <v>шт</v>
          </cell>
        </row>
        <row r="96">
          <cell r="A96" t="str">
            <v>D0000017161</v>
          </cell>
          <cell r="B96" t="str">
            <v xml:space="preserve">                        PVD-MW Дверцы деревян.большие / TA20D 944*1250*20, компл. *</v>
          </cell>
          <cell r="C96">
            <v>1</v>
          </cell>
          <cell r="D96">
            <v>29.4</v>
          </cell>
          <cell r="E96">
            <v>0.08</v>
          </cell>
          <cell r="F96">
            <v>4673727407245</v>
          </cell>
          <cell r="G96">
            <v>40639</v>
          </cell>
          <cell r="H96" t="str">
            <v>шт</v>
          </cell>
        </row>
        <row r="97">
          <cell r="A97" t="str">
            <v>D0000032673</v>
          </cell>
          <cell r="B97" t="str">
            <v xml:space="preserve">                        PVK2500 (T) Пилястра промежуточная для шкафа (средняя)  / TA20D173*200*2500</v>
          </cell>
          <cell r="C97">
            <v>35</v>
          </cell>
          <cell r="D97">
            <v>20.02</v>
          </cell>
          <cell r="E97">
            <v>0.16</v>
          </cell>
          <cell r="F97">
            <v>4673727407313</v>
          </cell>
          <cell r="G97">
            <v>88795.199999999997</v>
          </cell>
          <cell r="H97" t="str">
            <v>шт</v>
          </cell>
        </row>
        <row r="98">
          <cell r="A98" t="str">
            <v>D0000000273</v>
          </cell>
          <cell r="B98" t="str">
            <v xml:space="preserve">                        PVK2500 Пилястра промежуточная для шкафа (средняя)  / TA16 173*200*2500 *</v>
          </cell>
          <cell r="C98">
            <v>1</v>
          </cell>
          <cell r="D98">
            <v>19</v>
          </cell>
          <cell r="E98">
            <v>0.14000000000000001</v>
          </cell>
          <cell r="F98">
            <v>2307000234199</v>
          </cell>
          <cell r="G98">
            <v>27923</v>
          </cell>
          <cell r="H98" t="str">
            <v>шт</v>
          </cell>
        </row>
        <row r="99">
          <cell r="A99" t="str">
            <v>D0000016335</v>
          </cell>
          <cell r="B99" t="str">
            <v xml:space="preserve">                        PVKZ 2 Угловая пилястра для шкафа / TA20D 156*156*2500 * </v>
          </cell>
          <cell r="C99">
            <v>26</v>
          </cell>
          <cell r="D99">
            <v>18</v>
          </cell>
          <cell r="E99">
            <v>0.15</v>
          </cell>
          <cell r="F99">
            <v>2307000458779</v>
          </cell>
          <cell r="G99">
            <v>45788</v>
          </cell>
          <cell r="H99" t="str">
            <v>шт</v>
          </cell>
        </row>
        <row r="100">
          <cell r="B100" t="str">
            <v xml:space="preserve">                    1.2.1.3.3. Малые формы - PRIVILEGE</v>
          </cell>
        </row>
        <row r="101">
          <cell r="A101" t="str">
            <v>D0000000239</v>
          </cell>
          <cell r="B101" t="str">
            <v xml:space="preserve">                        PV10* Зеркало в деревян.раме 1000*77*1150</v>
          </cell>
          <cell r="C101">
            <v>3</v>
          </cell>
          <cell r="D101">
            <v>49.35</v>
          </cell>
          <cell r="E101">
            <v>0.35</v>
          </cell>
          <cell r="F101">
            <v>4673727406446</v>
          </cell>
          <cell r="G101">
            <v>45634</v>
          </cell>
          <cell r="H101" t="str">
            <v>шт</v>
          </cell>
        </row>
        <row r="102">
          <cell r="A102" t="str">
            <v>D0000000240</v>
          </cell>
          <cell r="B102" t="str">
            <v xml:space="preserve">                        PV16* Консоль 1600*400*920</v>
          </cell>
          <cell r="C102">
            <v>3</v>
          </cell>
          <cell r="D102">
            <v>64</v>
          </cell>
          <cell r="E102">
            <v>0.72</v>
          </cell>
          <cell r="F102">
            <v>4673727406668</v>
          </cell>
          <cell r="G102">
            <v>102484</v>
          </cell>
          <cell r="H102" t="str">
            <v>шт</v>
          </cell>
        </row>
        <row r="103">
          <cell r="A103" t="str">
            <v>D0000025224</v>
          </cell>
          <cell r="B103" t="str">
            <v xml:space="preserve">                        PVGA Греденция с ящиком и 2 двер. / TA20D 830*500*920</v>
          </cell>
          <cell r="C103">
            <v>8</v>
          </cell>
          <cell r="D103">
            <v>64</v>
          </cell>
          <cell r="E103">
            <v>0.47</v>
          </cell>
          <cell r="F103">
            <v>4673727407269</v>
          </cell>
          <cell r="G103">
            <v>205211.5</v>
          </cell>
          <cell r="H103" t="str">
            <v>шт</v>
          </cell>
        </row>
        <row r="104">
          <cell r="A104" t="str">
            <v>D0000025078</v>
          </cell>
          <cell r="B104" t="str">
            <v xml:space="preserve">                        PVGB (T) Греденция / TA20D 1675*500*920</v>
          </cell>
          <cell r="C104">
            <v>6</v>
          </cell>
          <cell r="D104">
            <v>125.3</v>
          </cell>
          <cell r="E104">
            <v>0.55000000000000004</v>
          </cell>
          <cell r="F104">
            <v>2307000458823</v>
          </cell>
          <cell r="G104">
            <v>295531.59999999998</v>
          </cell>
          <cell r="H104" t="str">
            <v>шт</v>
          </cell>
        </row>
        <row r="105">
          <cell r="A105" t="str">
            <v>D0000024602</v>
          </cell>
          <cell r="B105" t="str">
            <v xml:space="preserve">                        PVH Фригобар / TA20D 880*560*820</v>
          </cell>
          <cell r="C105">
            <v>9</v>
          </cell>
          <cell r="D105">
            <v>74.5</v>
          </cell>
          <cell r="E105">
            <v>0.48</v>
          </cell>
          <cell r="G105">
            <v>156108</v>
          </cell>
          <cell r="H105" t="str">
            <v>шт</v>
          </cell>
        </row>
        <row r="106">
          <cell r="A106" t="str">
            <v>D0000000244</v>
          </cell>
          <cell r="B106" t="str">
            <v xml:space="preserve">                        PVH* Фригобар 880*560*820</v>
          </cell>
          <cell r="C106">
            <v>1</v>
          </cell>
          <cell r="D106">
            <v>74</v>
          </cell>
          <cell r="E106">
            <v>0.49</v>
          </cell>
          <cell r="G106">
            <v>143841</v>
          </cell>
          <cell r="H106" t="str">
            <v>шт</v>
          </cell>
        </row>
        <row r="107">
          <cell r="A107" t="str">
            <v>D0000016316</v>
          </cell>
          <cell r="B107" t="str">
            <v xml:space="preserve">                        PVK8 Комод с 8 ящиками / TA20D 580*530*1330 *</v>
          </cell>
          <cell r="C107">
            <v>10</v>
          </cell>
          <cell r="D107">
            <v>93</v>
          </cell>
          <cell r="E107">
            <v>0.5</v>
          </cell>
          <cell r="F107">
            <v>2307000224985</v>
          </cell>
          <cell r="G107">
            <v>85835</v>
          </cell>
          <cell r="H107" t="str">
            <v>шт</v>
          </cell>
        </row>
        <row r="108">
          <cell r="A108" t="str">
            <v>D0000000246</v>
          </cell>
          <cell r="B108" t="str">
            <v xml:space="preserve">                        PVM2 Цветочница 415*415*450</v>
          </cell>
          <cell r="C108">
            <v>1</v>
          </cell>
          <cell r="D108">
            <v>15.6</v>
          </cell>
          <cell r="E108">
            <v>0.25</v>
          </cell>
          <cell r="F108">
            <v>2307000183077</v>
          </cell>
          <cell r="G108">
            <v>23180</v>
          </cell>
          <cell r="H108" t="str">
            <v>шт</v>
          </cell>
        </row>
        <row r="109">
          <cell r="B109" t="str">
            <v xml:space="preserve">                    1.2.1.3.4. Комплектующие - PRIVILEGE</v>
          </cell>
        </row>
        <row r="110">
          <cell r="A110" t="str">
            <v>D0000028459</v>
          </cell>
          <cell r="B110" t="str">
            <v xml:space="preserve">                        PV2160 Столешница для стол для заседаний / TA20D/ 2100*600*150 *</v>
          </cell>
          <cell r="C110">
            <v>1</v>
          </cell>
          <cell r="D110">
            <v>173.2</v>
          </cell>
          <cell r="E110">
            <v>0.02</v>
          </cell>
          <cell r="F110">
            <v>4673727406767</v>
          </cell>
          <cell r="G110">
            <v>1</v>
          </cell>
          <cell r="H110" t="str">
            <v>шт</v>
          </cell>
        </row>
        <row r="111">
          <cell r="B111" t="str">
            <v xml:space="preserve">                1.2.1.4. BUGATTI</v>
          </cell>
        </row>
        <row r="112">
          <cell r="B112" t="str">
            <v xml:space="preserve">                    1.2.1.4.1 Комплектующие-BUGATTI</v>
          </cell>
        </row>
        <row r="113">
          <cell r="A113" t="str">
            <v>D0000053713</v>
          </cell>
          <cell r="B113" t="str">
            <v xml:space="preserve">                        BJD-2706  Шкаф для докуметов c 2 откатными дверками / m-eb-02c+Bugatti Grey /2700*600*2100*, ч.4/6</v>
          </cell>
          <cell r="C113">
            <v>1</v>
          </cell>
          <cell r="G113">
            <v>466000</v>
          </cell>
          <cell r="H113" t="str">
            <v>шт</v>
          </cell>
        </row>
        <row r="114">
          <cell r="A114" t="str">
            <v>D0000050252</v>
          </cell>
          <cell r="B114" t="str">
            <v xml:space="preserve">                    BJD-2609W-L Стол письменный с фронталью /m-eb-02c+Bugatti Grey / 2660*950*760</v>
          </cell>
          <cell r="C114">
            <v>15</v>
          </cell>
          <cell r="D114">
            <v>332</v>
          </cell>
          <cell r="E114">
            <v>3.6</v>
          </cell>
          <cell r="G114">
            <v>1548085</v>
          </cell>
          <cell r="H114" t="str">
            <v>шт</v>
          </cell>
        </row>
        <row r="115">
          <cell r="A115" t="str">
            <v>D0000047095</v>
          </cell>
          <cell r="B115" t="str">
            <v xml:space="preserve">                    BJD-2609W-L/ Стол письменный / m-eb-02c+Bugatti Grey / 2660*950*760</v>
          </cell>
          <cell r="C115">
            <v>1</v>
          </cell>
          <cell r="D115">
            <v>299</v>
          </cell>
          <cell r="E115">
            <v>3.2</v>
          </cell>
          <cell r="G115">
            <v>1306885</v>
          </cell>
          <cell r="H115" t="str">
            <v>шт</v>
          </cell>
        </row>
        <row r="116">
          <cell r="A116" t="str">
            <v>D0000050253</v>
          </cell>
          <cell r="B116" t="str">
            <v xml:space="preserve">                    BJD-2609W-R Стол письменный с фронталью /m-eb-02c+Bugatti Grey / 2660*950*760*</v>
          </cell>
          <cell r="C116">
            <v>4</v>
          </cell>
          <cell r="D116">
            <v>332</v>
          </cell>
          <cell r="E116">
            <v>3.6</v>
          </cell>
          <cell r="G116">
            <v>1548085</v>
          </cell>
          <cell r="H116" t="str">
            <v>шт</v>
          </cell>
        </row>
        <row r="117">
          <cell r="A117" t="str">
            <v>D0000047097</v>
          </cell>
          <cell r="B117" t="str">
            <v xml:space="preserve">                    BJD-2822W-R Стол письменный с фронталью /m-eb-02c+Bugatti Grey / 2860*2200*760</v>
          </cell>
          <cell r="C117">
            <v>2</v>
          </cell>
          <cell r="D117">
            <v>412</v>
          </cell>
          <cell r="E117">
            <v>4.5999999999999996</v>
          </cell>
          <cell r="G117">
            <v>1659824</v>
          </cell>
          <cell r="H117" t="str">
            <v>шт</v>
          </cell>
        </row>
        <row r="118">
          <cell r="A118" t="str">
            <v>D0000051548</v>
          </cell>
          <cell r="B118" t="str">
            <v xml:space="preserve">                    BJD-3014S / Стол переговоров/  кожа 116+Bugatti Grey/ 3000*1400*752</v>
          </cell>
          <cell r="C118">
            <v>1</v>
          </cell>
          <cell r="D118">
            <v>368</v>
          </cell>
          <cell r="E118">
            <v>2.2000000000000002</v>
          </cell>
          <cell r="G118">
            <v>2467833</v>
          </cell>
          <cell r="H118" t="str">
            <v>шт</v>
          </cell>
        </row>
        <row r="119">
          <cell r="A119" t="str">
            <v>D0000047098</v>
          </cell>
          <cell r="B119" t="str">
            <v xml:space="preserve">                    BJD-4014 Стол переговоров/ m-eb-02c+Bugatti Grey / 4000*1400*752</v>
          </cell>
          <cell r="C119">
            <v>7</v>
          </cell>
          <cell r="D119">
            <v>389</v>
          </cell>
          <cell r="E119">
            <v>3.9</v>
          </cell>
          <cell r="G119">
            <v>2040620</v>
          </cell>
          <cell r="H119" t="str">
            <v>шт</v>
          </cell>
        </row>
        <row r="120">
          <cell r="B120" t="str">
            <v xml:space="preserve">                1.2.1.5. DAO</v>
          </cell>
        </row>
        <row r="121">
          <cell r="B121" t="str">
            <v xml:space="preserve">                    1.2.1.5.1. DAO-TA23A (Африканский орех)</v>
          </cell>
        </row>
        <row r="122">
          <cell r="A122" t="str">
            <v>D0000046739</v>
          </cell>
          <cell r="B122" t="str">
            <v xml:space="preserve">                        DA1260 Cтол журнальный/ТА23А, 1200*600*430</v>
          </cell>
          <cell r="C122">
            <v>4</v>
          </cell>
          <cell r="D122">
            <v>38</v>
          </cell>
          <cell r="E122">
            <v>2</v>
          </cell>
          <cell r="G122">
            <v>147254</v>
          </cell>
          <cell r="H122" t="str">
            <v>шт</v>
          </cell>
        </row>
        <row r="123">
          <cell r="A123" t="str">
            <v>D0000027284</v>
          </cell>
          <cell r="B123" t="str">
            <v xml:space="preserve">                        DA6060А (T) Cтол журнальный с полкой / ТА23A 600*600*430</v>
          </cell>
          <cell r="C123">
            <v>2</v>
          </cell>
          <cell r="D123">
            <v>38</v>
          </cell>
          <cell r="E123">
            <v>0.24</v>
          </cell>
          <cell r="F123">
            <v>2307000272843</v>
          </cell>
          <cell r="G123">
            <v>105951</v>
          </cell>
          <cell r="H123" t="str">
            <v>шт</v>
          </cell>
        </row>
        <row r="124">
          <cell r="A124" t="str">
            <v>D0000027078</v>
          </cell>
          <cell r="B124" t="str">
            <v xml:space="preserve">                        DA9020A Шкаф с решетчатыми дв. / TA23A 900*400*2000 *</v>
          </cell>
          <cell r="C124">
            <v>1</v>
          </cell>
          <cell r="D124">
            <v>103</v>
          </cell>
          <cell r="E124">
            <v>0.35</v>
          </cell>
          <cell r="F124">
            <v>4673727401991</v>
          </cell>
          <cell r="G124">
            <v>255792</v>
          </cell>
          <cell r="H124" t="str">
            <v>шт</v>
          </cell>
        </row>
        <row r="125">
          <cell r="B125" t="str">
            <v xml:space="preserve">                    1.2.1.5.2. DAO-TA14B (белый глянец)</v>
          </cell>
        </row>
        <row r="126">
          <cell r="A126" t="str">
            <v>D0000008394</v>
          </cell>
          <cell r="B126" t="str">
            <v xml:space="preserve">                        DAP0612 Панель стеновая, белый глянец 1200*600*16</v>
          </cell>
          <cell r="C126">
            <v>16</v>
          </cell>
          <cell r="F126">
            <v>2307000170985</v>
          </cell>
          <cell r="G126">
            <v>11456</v>
          </cell>
          <cell r="H126" t="str">
            <v>шт</v>
          </cell>
        </row>
        <row r="127">
          <cell r="A127" t="str">
            <v>D0000018401</v>
          </cell>
          <cell r="B127" t="str">
            <v xml:space="preserve">                        DK2223 Стелаж со стеклянными полками / TA14B 2200*400*2300 *</v>
          </cell>
          <cell r="C127">
            <v>1</v>
          </cell>
          <cell r="D127">
            <v>344.38</v>
          </cell>
          <cell r="E127">
            <v>0.8</v>
          </cell>
          <cell r="F127">
            <v>4673727402189</v>
          </cell>
          <cell r="G127">
            <v>256073</v>
          </cell>
          <cell r="H127" t="str">
            <v>шт</v>
          </cell>
        </row>
        <row r="128">
          <cell r="A128" t="str">
            <v>D0000000582</v>
          </cell>
          <cell r="B128" t="str">
            <v xml:space="preserve">                        DK2691А Шкаф-греденция / TA14B белый глянец, 2670*460*910 *</v>
          </cell>
          <cell r="C128">
            <v>3</v>
          </cell>
          <cell r="D128">
            <v>211</v>
          </cell>
          <cell r="E128">
            <v>0.7</v>
          </cell>
          <cell r="F128">
            <v>2307000234397</v>
          </cell>
          <cell r="G128">
            <v>178879</v>
          </cell>
          <cell r="H128" t="str">
            <v>шт</v>
          </cell>
        </row>
        <row r="129">
          <cell r="B129" t="str">
            <v xml:space="preserve">                    1.2.1.5.3. DAO-TA01A-TA01 (Эбони)</v>
          </cell>
        </row>
        <row r="130">
          <cell r="A130" t="str">
            <v>D0000024474</v>
          </cell>
          <cell r="B130" t="str">
            <v xml:space="preserve">                        DA9020A (T) Шкаф с решетчатыми дв. / ТА01 900*400*2000 (1/4ф,2/4,3/4,4/4)</v>
          </cell>
          <cell r="C130">
            <v>3</v>
          </cell>
          <cell r="D130">
            <v>113</v>
          </cell>
          <cell r="E130">
            <v>0.52</v>
          </cell>
          <cell r="F130">
            <v>4673727401953</v>
          </cell>
          <cell r="G130">
            <v>75497</v>
          </cell>
          <cell r="H130" t="str">
            <v>шт</v>
          </cell>
        </row>
        <row r="131">
          <cell r="A131" t="str">
            <v>D0000025931</v>
          </cell>
          <cell r="B131" t="str">
            <v xml:space="preserve">                        DA9020A (T) Шкаф со стеклянными дв. / ТА01 900*400*2000 (1/4ф,2/4,3/4,4/4)*</v>
          </cell>
          <cell r="C131">
            <v>2</v>
          </cell>
          <cell r="D131">
            <v>110</v>
          </cell>
          <cell r="E131">
            <v>0.51</v>
          </cell>
          <cell r="F131">
            <v>4673727401977</v>
          </cell>
          <cell r="G131">
            <v>75497</v>
          </cell>
          <cell r="H131" t="str">
            <v>шт</v>
          </cell>
        </row>
        <row r="132">
          <cell r="A132" t="str">
            <v>D0000027679</v>
          </cell>
          <cell r="B132" t="str">
            <v xml:space="preserve">                        DA9020A (T) Шкаф со стеклянными дв. / ТА01A 900*400*2000 (1/4ф,2/4,3/4,4/4) *</v>
          </cell>
          <cell r="C132">
            <v>2</v>
          </cell>
          <cell r="D132">
            <v>112</v>
          </cell>
          <cell r="E132">
            <v>0.35</v>
          </cell>
          <cell r="F132">
            <v>4673727401984</v>
          </cell>
          <cell r="G132">
            <v>77762</v>
          </cell>
          <cell r="H132" t="str">
            <v>шт</v>
          </cell>
        </row>
        <row r="133">
          <cell r="B133" t="str">
            <v xml:space="preserve">                    1.2.1.5.4. DAO-TA10A (Белый дуб) - (возможен перекрас в Белый глянец TA14B)</v>
          </cell>
        </row>
        <row r="134">
          <cell r="A134" t="str">
            <v>D0000008395</v>
          </cell>
          <cell r="B134" t="str">
            <v xml:space="preserve">                        DAP0612 Панель стеновая, белый дуб 1200*600*16 *</v>
          </cell>
          <cell r="C134">
            <v>14</v>
          </cell>
          <cell r="F134">
            <v>2307000210605</v>
          </cell>
          <cell r="G134">
            <v>10727</v>
          </cell>
          <cell r="H134" t="str">
            <v>шт</v>
          </cell>
        </row>
        <row r="135">
          <cell r="A135" t="str">
            <v>D0000008397</v>
          </cell>
          <cell r="B135" t="str">
            <v xml:space="preserve">                        DAP1 Профиль, белый дуб 25*25 *</v>
          </cell>
          <cell r="C135">
            <v>7</v>
          </cell>
          <cell r="F135">
            <v>2307000210629</v>
          </cell>
          <cell r="G135">
            <v>3892</v>
          </cell>
          <cell r="H135" t="str">
            <v>шт</v>
          </cell>
        </row>
        <row r="136">
          <cell r="A136" t="str">
            <v>D0000000538</v>
          </cell>
          <cell r="B136" t="str">
            <v xml:space="preserve">                        DK TV Подставка под ТВ / ТА10A (белый дуб) 1200*500*760 *</v>
          </cell>
          <cell r="C136">
            <v>1</v>
          </cell>
          <cell r="D136">
            <v>43</v>
          </cell>
          <cell r="E136">
            <v>0.25</v>
          </cell>
          <cell r="F136">
            <v>4673727402097</v>
          </cell>
          <cell r="G136">
            <v>50248</v>
          </cell>
          <cell r="H136" t="str">
            <v>шт</v>
          </cell>
        </row>
        <row r="137">
          <cell r="A137" t="str">
            <v>D0000008225</v>
          </cell>
          <cell r="B137" t="str">
            <v xml:space="preserve">                        DK0979 Шкаф низкий/белый дуб/TA10A /900*400*790 *</v>
          </cell>
          <cell r="C137">
            <v>7</v>
          </cell>
          <cell r="D137">
            <v>55.73</v>
          </cell>
          <cell r="E137">
            <v>0.57999999999999996</v>
          </cell>
          <cell r="F137">
            <v>2307000209319</v>
          </cell>
          <cell r="G137">
            <v>49846</v>
          </cell>
          <cell r="H137" t="str">
            <v>шт</v>
          </cell>
        </row>
        <row r="138">
          <cell r="A138" t="str">
            <v>D0000008222</v>
          </cell>
          <cell r="B138" t="str">
            <v xml:space="preserve">                        DK1212 Стол для совещаний/белый дуб / ТА10 /  1200*1200*760 *</v>
          </cell>
          <cell r="C138">
            <v>1</v>
          </cell>
          <cell r="D138">
            <v>38.270000000000003</v>
          </cell>
          <cell r="E138">
            <v>0.4</v>
          </cell>
          <cell r="F138">
            <v>2307000209296</v>
          </cell>
          <cell r="G138">
            <v>57190</v>
          </cell>
          <cell r="H138" t="str">
            <v>шт</v>
          </cell>
        </row>
        <row r="139">
          <cell r="A139" t="str">
            <v>D0000000541</v>
          </cell>
          <cell r="B139" t="str">
            <v xml:space="preserve">                        DK13 Конференц-приставка / TA10A 1330*800*760 *</v>
          </cell>
          <cell r="C139">
            <v>3</v>
          </cell>
          <cell r="D139">
            <v>38</v>
          </cell>
          <cell r="E139">
            <v>0.57999999999999996</v>
          </cell>
          <cell r="F139">
            <v>4673727402141</v>
          </cell>
          <cell r="G139">
            <v>52625</v>
          </cell>
          <cell r="H139" t="str">
            <v>шт</v>
          </cell>
        </row>
        <row r="140">
          <cell r="A140" t="str">
            <v>D0000000542</v>
          </cell>
          <cell r="B140" t="str">
            <v xml:space="preserve">                        DK1320 Шкаф з-х дв./белый дуб/TA10A/ 1324*400*2000 *</v>
          </cell>
          <cell r="C140">
            <v>14</v>
          </cell>
          <cell r="D140">
            <v>158</v>
          </cell>
          <cell r="E140">
            <v>0.78</v>
          </cell>
          <cell r="F140">
            <v>4673727402158</v>
          </cell>
          <cell r="G140">
            <v>86981</v>
          </cell>
          <cell r="H140" t="str">
            <v>шт</v>
          </cell>
        </row>
        <row r="141">
          <cell r="A141" t="str">
            <v>D0000009216</v>
          </cell>
          <cell r="B141" t="str">
            <v xml:space="preserve">                        DK2223 Стелаж со стеклянными полками/ TA 10A 2200*400*2300 *</v>
          </cell>
          <cell r="C141">
            <v>1</v>
          </cell>
          <cell r="D141">
            <v>173.25</v>
          </cell>
          <cell r="E141">
            <v>0.57999999999999996</v>
          </cell>
          <cell r="F141">
            <v>4673727402196</v>
          </cell>
          <cell r="G141">
            <v>252208</v>
          </cell>
          <cell r="H141" t="str">
            <v>шт</v>
          </cell>
        </row>
        <row r="142">
          <cell r="A142" t="str">
            <v>D0000000549</v>
          </cell>
          <cell r="B142" t="str">
            <v xml:space="preserve">                        DK500 Тумба подкатная / белый дуб 500*580*650 *</v>
          </cell>
          <cell r="C142">
            <v>3</v>
          </cell>
          <cell r="D142">
            <v>39.69</v>
          </cell>
          <cell r="E142">
            <v>0.2</v>
          </cell>
          <cell r="F142">
            <v>4673727402240</v>
          </cell>
          <cell r="G142">
            <v>23687</v>
          </cell>
          <cell r="H142" t="str">
            <v>шт</v>
          </cell>
        </row>
        <row r="143">
          <cell r="A143" t="str">
            <v>D0000000551</v>
          </cell>
          <cell r="B143" t="str">
            <v xml:space="preserve">                        DK9020A Шкаф с деревянными и стеклянными дверками / белый дуб 900*400*2000 *</v>
          </cell>
          <cell r="C143">
            <v>6</v>
          </cell>
          <cell r="D143">
            <v>158</v>
          </cell>
          <cell r="E143">
            <v>0.78</v>
          </cell>
          <cell r="F143">
            <v>4673727402288</v>
          </cell>
          <cell r="G143">
            <v>65144</v>
          </cell>
          <cell r="H143" t="str">
            <v>шт</v>
          </cell>
        </row>
        <row r="144">
          <cell r="A144" t="str">
            <v>D0000008227</v>
          </cell>
          <cell r="B144" t="str">
            <v xml:space="preserve">                        DK9020U Шкаф с деревянными дверками / белый дуб 900*400*2000 *</v>
          </cell>
          <cell r="C144">
            <v>11</v>
          </cell>
          <cell r="D144">
            <v>88.79</v>
          </cell>
          <cell r="E144">
            <v>0.78</v>
          </cell>
          <cell r="F144">
            <v>232</v>
          </cell>
          <cell r="G144">
            <v>74096</v>
          </cell>
          <cell r="H144" t="str">
            <v>шт</v>
          </cell>
        </row>
        <row r="145">
          <cell r="B145" t="str">
            <v xml:space="preserve">                1.2.1.6. ROMANO</v>
          </cell>
        </row>
        <row r="146">
          <cell r="B146" t="str">
            <v xml:space="preserve">                    1.2.1.6.1 Столы - RM</v>
          </cell>
        </row>
        <row r="147">
          <cell r="A147" t="str">
            <v>D0000015994</v>
          </cell>
          <cell r="B147" t="str">
            <v xml:space="preserve">                        RM 1055 Стол компьютерный / SAS/TA102 1050х550х760 (1/1ф) *</v>
          </cell>
          <cell r="C147">
            <v>1</v>
          </cell>
          <cell r="D147">
            <v>84.2</v>
          </cell>
          <cell r="E147">
            <v>0.52</v>
          </cell>
          <cell r="F147">
            <v>4673727408488</v>
          </cell>
          <cell r="G147">
            <v>80122</v>
          </cell>
          <cell r="H147" t="str">
            <v>шт</v>
          </cell>
        </row>
        <row r="148">
          <cell r="A148" t="str">
            <v>D0000015995</v>
          </cell>
          <cell r="B148" t="str">
            <v xml:space="preserve">                        RM 1280 Стол-приставка / SAS/TA102 1200*800*760 *</v>
          </cell>
          <cell r="C148">
            <v>1</v>
          </cell>
          <cell r="D148">
            <v>51</v>
          </cell>
          <cell r="E148">
            <v>0.3</v>
          </cell>
          <cell r="F148">
            <v>4673727408525</v>
          </cell>
          <cell r="G148">
            <v>115529</v>
          </cell>
          <cell r="H148" t="str">
            <v>шт</v>
          </cell>
        </row>
        <row r="149">
          <cell r="A149" t="str">
            <v>D0000016002</v>
          </cell>
          <cell r="B149" t="str">
            <v xml:space="preserve">                        RM MO Тумба подкатная / SAS/TA102 440х550х600 (1/1ф) *</v>
          </cell>
          <cell r="C149">
            <v>1</v>
          </cell>
          <cell r="D149">
            <v>31.8</v>
          </cell>
          <cell r="E149">
            <v>0.17</v>
          </cell>
          <cell r="F149">
            <v>4673727408730</v>
          </cell>
          <cell r="G149">
            <v>50754</v>
          </cell>
          <cell r="H149" t="str">
            <v>шт</v>
          </cell>
        </row>
        <row r="150">
          <cell r="A150" t="str">
            <v>D0000015997</v>
          </cell>
          <cell r="B150" t="str">
            <v xml:space="preserve">                        RM PE Стол письменный / SAS/TA102 2800*1200*760 (1/4,2/4,3/4,4/4ф) *</v>
          </cell>
          <cell r="C150">
            <v>1</v>
          </cell>
          <cell r="D150">
            <v>296.10000000000002</v>
          </cell>
          <cell r="E150">
            <v>0.83</v>
          </cell>
          <cell r="F150">
            <v>4673727408761</v>
          </cell>
          <cell r="G150">
            <v>188715</v>
          </cell>
          <cell r="H150" t="str">
            <v>шт</v>
          </cell>
        </row>
        <row r="151">
          <cell r="A151" t="str">
            <v>D0000015998</v>
          </cell>
          <cell r="B151" t="str">
            <v xml:space="preserve">                        RMT 1260 Стол журнальный / SAS/TA102 1200х600х450 (1/2,2/2ф) *</v>
          </cell>
          <cell r="C151">
            <v>1</v>
          </cell>
          <cell r="D151">
            <v>30.03</v>
          </cell>
          <cell r="E151">
            <v>0.12</v>
          </cell>
          <cell r="F151">
            <v>4673727408808</v>
          </cell>
          <cell r="G151">
            <v>56964</v>
          </cell>
          <cell r="H151" t="str">
            <v>шт</v>
          </cell>
        </row>
        <row r="152">
          <cell r="B152" t="str">
            <v xml:space="preserve">                    1.2.1.6.2. Шкафы - RM</v>
          </cell>
        </row>
        <row r="153">
          <cell r="A153" t="str">
            <v>D0000015999</v>
          </cell>
          <cell r="B153" t="str">
            <v xml:space="preserve">                        RM 150079 Шкаф для документов низкий / SAS/TA102 1500х540х790 (1/1ф) *</v>
          </cell>
          <cell r="C153">
            <v>1</v>
          </cell>
          <cell r="D153">
            <v>104.79</v>
          </cell>
          <cell r="E153">
            <v>0.85</v>
          </cell>
          <cell r="F153">
            <v>4673727408556</v>
          </cell>
          <cell r="G153">
            <v>129908</v>
          </cell>
          <cell r="H153" t="str">
            <v>шт</v>
          </cell>
        </row>
        <row r="154">
          <cell r="A154" t="str">
            <v>D0000016001</v>
          </cell>
          <cell r="B154" t="str">
            <v xml:space="preserve">                        RM 230204 Шкаф для документов высокий / SAS/TA102 2300х500х2045 (1/8,2/8ф,3/8,4/8,5/8,6/8,7/8,8/8) *</v>
          </cell>
          <cell r="C154">
            <v>1</v>
          </cell>
          <cell r="D154">
            <v>351.75</v>
          </cell>
          <cell r="E154">
            <v>3</v>
          </cell>
          <cell r="F154">
            <v>4673727408600</v>
          </cell>
          <cell r="G154">
            <v>359258</v>
          </cell>
          <cell r="H154" t="str">
            <v>шт</v>
          </cell>
        </row>
        <row r="155">
          <cell r="B155" t="str">
            <v xml:space="preserve">                    1.2.1.6.3. Малые формы - RM</v>
          </cell>
        </row>
        <row r="156">
          <cell r="A156" t="str">
            <v>D0000000280</v>
          </cell>
          <cell r="B156" t="str">
            <v xml:space="preserve">                        PVPEGAGC (YB-108) Корзина для мусора / TA02 35*35*65 *</v>
          </cell>
          <cell r="C156">
            <v>1</v>
          </cell>
          <cell r="D156">
            <v>19</v>
          </cell>
          <cell r="E156">
            <v>0.13</v>
          </cell>
          <cell r="F156">
            <v>2307000234243</v>
          </cell>
          <cell r="G156">
            <v>56789</v>
          </cell>
          <cell r="H156" t="str">
            <v>шт</v>
          </cell>
        </row>
        <row r="157">
          <cell r="B157" t="str">
            <v xml:space="preserve">                    1.2.1.6.4. Комплектующие - RM</v>
          </cell>
        </row>
        <row r="158">
          <cell r="A158" t="str">
            <v>D0000001942</v>
          </cell>
          <cell r="B158" t="str">
            <v xml:space="preserve">                        RM230204 (Т) Шкаф для документов Pegasso (2300х500х2045)часть5/8</v>
          </cell>
          <cell r="C158">
            <v>3</v>
          </cell>
          <cell r="G158">
            <v>63546</v>
          </cell>
          <cell r="H158" t="str">
            <v>шт</v>
          </cell>
        </row>
        <row r="159">
          <cell r="A159" t="str">
            <v>D0000001943</v>
          </cell>
          <cell r="B159" t="str">
            <v xml:space="preserve">                        RM230204 (Т) Шкаф для документов Pegasso (2300х500х2045)часть6/8</v>
          </cell>
          <cell r="C159">
            <v>3</v>
          </cell>
          <cell r="G159">
            <v>63546</v>
          </cell>
          <cell r="H159" t="str">
            <v>шт</v>
          </cell>
        </row>
        <row r="160">
          <cell r="A160" t="str">
            <v>D0000001944</v>
          </cell>
          <cell r="B160" t="str">
            <v xml:space="preserve">                        RM230204 (Т) Шкаф для документов Pegasso (2300х500х2045)часть7/8</v>
          </cell>
          <cell r="C160">
            <v>3</v>
          </cell>
          <cell r="G160">
            <v>63546</v>
          </cell>
          <cell r="H160" t="str">
            <v>шт</v>
          </cell>
        </row>
        <row r="161">
          <cell r="A161" t="str">
            <v>D0000001945</v>
          </cell>
          <cell r="B161" t="str">
            <v xml:space="preserve">                        RM230204 (Т) Шкаф для документов Pegasso (2300х500х2045)часть8/8</v>
          </cell>
          <cell r="C161">
            <v>3</v>
          </cell>
          <cell r="G161">
            <v>63546</v>
          </cell>
          <cell r="H161" t="str">
            <v>шт</v>
          </cell>
        </row>
        <row r="162">
          <cell r="B162" t="str">
            <v xml:space="preserve">            1.2.2. Премиум класс</v>
          </cell>
        </row>
        <row r="163">
          <cell r="B163" t="str">
            <v xml:space="preserve">                1.2.2.1. DUCATI</v>
          </cell>
        </row>
        <row r="164">
          <cell r="B164" t="str">
            <v xml:space="preserve">                    1.2.2.1.1. Комплектующие - DUCATI - TA24YA</v>
          </cell>
        </row>
        <row r="165">
          <cell r="A165" t="str">
            <v>D0000054388</v>
          </cell>
          <cell r="B165" t="str">
            <v xml:space="preserve">                        EZ2812 Стол для заседаний / TA24YA / 2800*1200*760 1/7</v>
          </cell>
          <cell r="C165">
            <v>1</v>
          </cell>
          <cell r="D165">
            <v>189</v>
          </cell>
          <cell r="E165">
            <v>1.2</v>
          </cell>
          <cell r="G165">
            <v>150000</v>
          </cell>
          <cell r="H165" t="str">
            <v>шт</v>
          </cell>
        </row>
        <row r="166">
          <cell r="A166" t="str">
            <v>D0000054389</v>
          </cell>
          <cell r="B166" t="str">
            <v xml:space="preserve">                        EZ2812 Стол для заседаний / TA24YA / 2800*1200*760 2/7</v>
          </cell>
          <cell r="C166">
            <v>1</v>
          </cell>
          <cell r="D166">
            <v>189</v>
          </cell>
          <cell r="E166">
            <v>1.2</v>
          </cell>
          <cell r="G166">
            <v>150000</v>
          </cell>
          <cell r="H166" t="str">
            <v>шт</v>
          </cell>
        </row>
        <row r="167">
          <cell r="A167" t="str">
            <v>D0000046967</v>
          </cell>
          <cell r="B167" t="str">
            <v xml:space="preserve">                    EZ70(4214) Стол для заседаний / TA24YA / 4200*1400*760</v>
          </cell>
          <cell r="C167">
            <v>5</v>
          </cell>
          <cell r="D167">
            <v>270</v>
          </cell>
          <cell r="E167">
            <v>1.6</v>
          </cell>
          <cell r="G167">
            <v>827691</v>
          </cell>
          <cell r="H167" t="str">
            <v>шт</v>
          </cell>
        </row>
        <row r="168">
          <cell r="A168" t="str">
            <v>D0000046963</v>
          </cell>
          <cell r="B168" t="str">
            <v xml:space="preserve">                    EZ80(2620)L Стол письменный /TA24YA /2600*2000*763</v>
          </cell>
          <cell r="C168">
            <v>2</v>
          </cell>
          <cell r="D168">
            <v>213</v>
          </cell>
          <cell r="E168">
            <v>1.2</v>
          </cell>
          <cell r="G168">
            <v>937059</v>
          </cell>
          <cell r="H168" t="str">
            <v>шт</v>
          </cell>
        </row>
        <row r="169">
          <cell r="A169" t="str">
            <v>D0000046964</v>
          </cell>
          <cell r="B169" t="str">
            <v xml:space="preserve">                    EZ80(2620)R Стол письменный /TA24YA /2600*2000*763</v>
          </cell>
          <cell r="C169">
            <v>3</v>
          </cell>
          <cell r="D169">
            <v>213</v>
          </cell>
          <cell r="E169">
            <v>1.2</v>
          </cell>
          <cell r="G169">
            <v>937059</v>
          </cell>
          <cell r="H169" t="str">
            <v>шт</v>
          </cell>
        </row>
        <row r="170">
          <cell r="A170" t="str">
            <v>D0000046441</v>
          </cell>
          <cell r="B170" t="str">
            <v xml:space="preserve">                    EZ80(3224)R Стол письменный / TA24YA / 3200*2400*763</v>
          </cell>
          <cell r="C170">
            <v>1</v>
          </cell>
          <cell r="D170">
            <v>262</v>
          </cell>
          <cell r="E170">
            <v>1.4</v>
          </cell>
          <cell r="G170">
            <v>1078882</v>
          </cell>
          <cell r="H170" t="str">
            <v>шт</v>
          </cell>
        </row>
        <row r="171">
          <cell r="B171" t="str">
            <v xml:space="preserve">                1.2.2.10. INTER</v>
          </cell>
        </row>
        <row r="172">
          <cell r="B172" t="str">
            <v xml:space="preserve">                    1.2.2.10.1. INTER-TA06B</v>
          </cell>
        </row>
        <row r="173">
          <cell r="B173" t="str">
            <v xml:space="preserve">                        1.1.2.5.3. Переговорная Зона - INTER-ТА06В</v>
          </cell>
        </row>
        <row r="174">
          <cell r="A174" t="str">
            <v>D0000026451</v>
          </cell>
          <cell r="B174" t="str">
            <v xml:space="preserve">                            IN-PAB1S Стол для совещаний соед. элемент / TA06B/TA106 900*740*788*</v>
          </cell>
          <cell r="C174">
            <v>14</v>
          </cell>
          <cell r="D174">
            <v>52.52</v>
          </cell>
          <cell r="E174">
            <v>0.15</v>
          </cell>
          <cell r="F174">
            <v>381</v>
          </cell>
          <cell r="G174">
            <v>91073</v>
          </cell>
          <cell r="H174" t="str">
            <v>шт</v>
          </cell>
        </row>
        <row r="175">
          <cell r="A175" t="str">
            <v>D0000026452</v>
          </cell>
          <cell r="B175" t="str">
            <v xml:space="preserve">                            IN-PAB2L Стол для совещаний (конечный элемент) / TA06B/TA106 1859*740*788*</v>
          </cell>
          <cell r="C175">
            <v>1</v>
          </cell>
          <cell r="D175">
            <v>101</v>
          </cell>
          <cell r="E175">
            <v>0.38</v>
          </cell>
          <cell r="F175">
            <v>383</v>
          </cell>
          <cell r="G175">
            <v>194173</v>
          </cell>
          <cell r="H175" t="str">
            <v>шт</v>
          </cell>
        </row>
        <row r="176">
          <cell r="A176" t="str">
            <v>D0000029412</v>
          </cell>
          <cell r="B176" t="str">
            <v xml:space="preserve">                            IN-PAB2S Стол для совещаний (соед. элемент) / TA06B/TA106 1400*740*788</v>
          </cell>
          <cell r="C176">
            <v>14</v>
          </cell>
          <cell r="G176">
            <v>143252</v>
          </cell>
          <cell r="H176" t="str">
            <v>шт</v>
          </cell>
        </row>
        <row r="177">
          <cell r="A177" t="str">
            <v>D0000026454</v>
          </cell>
          <cell r="B177" t="str">
            <v xml:space="preserve">                            IN-PAB2S Стол для совещаний (соед. элемент) / TA06B/TA106 1800*740*788*</v>
          </cell>
          <cell r="C177">
            <v>18</v>
          </cell>
          <cell r="D177">
            <v>71.900000000000006</v>
          </cell>
          <cell r="E177">
            <v>0.26</v>
          </cell>
          <cell r="F177">
            <v>387</v>
          </cell>
          <cell r="G177">
            <v>179065</v>
          </cell>
          <cell r="H177" t="str">
            <v>шт</v>
          </cell>
        </row>
        <row r="178">
          <cell r="A178" t="str">
            <v>D0000026469</v>
          </cell>
          <cell r="B178" t="str">
            <v xml:space="preserve">                            IN-PAK (T) Пилястра соед. для стола совещаний / TA06B 746*810*70*</v>
          </cell>
          <cell r="C178">
            <v>50</v>
          </cell>
          <cell r="D178">
            <v>3.84</v>
          </cell>
          <cell r="E178">
            <v>0.05</v>
          </cell>
          <cell r="F178">
            <v>389</v>
          </cell>
          <cell r="G178">
            <v>37456</v>
          </cell>
          <cell r="H178" t="str">
            <v>шт</v>
          </cell>
        </row>
        <row r="179">
          <cell r="A179" t="str">
            <v>D0000008190</v>
          </cell>
          <cell r="B179" t="str">
            <v xml:space="preserve">                            IN-PAU Угловой элемент стола для совещаний / TA06B 1040*1040*790*</v>
          </cell>
          <cell r="C179">
            <v>18</v>
          </cell>
          <cell r="D179">
            <v>54.12</v>
          </cell>
          <cell r="E179">
            <v>0.09</v>
          </cell>
          <cell r="F179">
            <v>2307000209043</v>
          </cell>
          <cell r="G179">
            <v>137998</v>
          </cell>
          <cell r="H179" t="str">
            <v>шт</v>
          </cell>
        </row>
        <row r="180">
          <cell r="B180" t="str">
            <v xml:space="preserve">                        1.1.2.5.4. Приемные - INTER-ТА06В</v>
          </cell>
        </row>
        <row r="181">
          <cell r="A181" t="str">
            <v>D0000026449</v>
          </cell>
          <cell r="B181" t="str">
            <v xml:space="preserve">                            IN RE BL (T) Боковая панель стола для приемной / TA06B 870*68*1150*</v>
          </cell>
          <cell r="C181">
            <v>10</v>
          </cell>
          <cell r="D181">
            <v>11.2</v>
          </cell>
          <cell r="E181">
            <v>0.16</v>
          </cell>
          <cell r="F181">
            <v>276</v>
          </cell>
          <cell r="G181">
            <v>59360</v>
          </cell>
          <cell r="H181" t="str">
            <v>шт</v>
          </cell>
        </row>
        <row r="182">
          <cell r="A182" t="str">
            <v>D0000026450</v>
          </cell>
          <cell r="B182" t="str">
            <v xml:space="preserve">                            IN RE BR (T) Боковая панель стола для приемной / TA06B 870*68*1150*</v>
          </cell>
          <cell r="C182">
            <v>10</v>
          </cell>
          <cell r="D182">
            <v>11.2</v>
          </cell>
          <cell r="E182">
            <v>0.16</v>
          </cell>
          <cell r="F182">
            <v>2307000458762</v>
          </cell>
          <cell r="G182">
            <v>59280</v>
          </cell>
          <cell r="H182" t="str">
            <v>шт</v>
          </cell>
        </row>
        <row r="183">
          <cell r="A183" t="str">
            <v>D0000027252</v>
          </cell>
          <cell r="B183" t="str">
            <v xml:space="preserve">                            IN RE U2 (T) Угловая секция стола для приемной / TA06B 1700*950*1150*</v>
          </cell>
          <cell r="C183">
            <v>7</v>
          </cell>
          <cell r="D183">
            <v>115</v>
          </cell>
          <cell r="E183">
            <v>0.65</v>
          </cell>
          <cell r="F183">
            <v>283</v>
          </cell>
          <cell r="G183">
            <v>305917</v>
          </cell>
          <cell r="H183" t="str">
            <v>шт</v>
          </cell>
        </row>
        <row r="184">
          <cell r="A184" t="str">
            <v>D0000027250</v>
          </cell>
          <cell r="B184" t="str">
            <v xml:space="preserve">                            IN RE1 (Т)  Секция стола для приемной / TA06B 800*870*1150*</v>
          </cell>
          <cell r="C184">
            <v>15</v>
          </cell>
          <cell r="D184">
            <v>71.5</v>
          </cell>
          <cell r="E184">
            <v>0.38</v>
          </cell>
          <cell r="F184">
            <v>2307000237305</v>
          </cell>
          <cell r="G184">
            <v>154195</v>
          </cell>
          <cell r="H184" t="str">
            <v>шт</v>
          </cell>
        </row>
        <row r="185">
          <cell r="A185" t="str">
            <v>D0000027237</v>
          </cell>
          <cell r="B185" t="str">
            <v xml:space="preserve">                            IN RE2 (T) Секция стола для приемной / TA06B 1600*870*1150*</v>
          </cell>
          <cell r="C185">
            <v>9</v>
          </cell>
          <cell r="D185">
            <v>143</v>
          </cell>
          <cell r="E185">
            <v>0.66</v>
          </cell>
          <cell r="F185">
            <v>289</v>
          </cell>
          <cell r="G185">
            <v>240785</v>
          </cell>
          <cell r="H185" t="str">
            <v>шт</v>
          </cell>
        </row>
        <row r="186">
          <cell r="A186" t="str">
            <v>D0000044188</v>
          </cell>
          <cell r="B186" t="str">
            <v xml:space="preserve">                        IN-1010 (T) Стол брифинг / TA06B/ Madras Verdino 1000*1000*800 *</v>
          </cell>
          <cell r="C186">
            <v>1</v>
          </cell>
          <cell r="D186">
            <v>69.72</v>
          </cell>
          <cell r="E186">
            <v>0.49</v>
          </cell>
          <cell r="F186">
            <v>297</v>
          </cell>
          <cell r="G186">
            <v>236921</v>
          </cell>
          <cell r="H186" t="str">
            <v>шт</v>
          </cell>
        </row>
        <row r="187">
          <cell r="A187" t="str">
            <v>D0000038009</v>
          </cell>
          <cell r="B187" t="str">
            <v xml:space="preserve">                        IN-1414В (T) Стол для заседаний (средний элемент) / TA06B MontanaVerdino  1400*1400*780</v>
          </cell>
          <cell r="C187">
            <v>1</v>
          </cell>
          <cell r="D187">
            <v>95</v>
          </cell>
          <cell r="E187">
            <v>0.45</v>
          </cell>
          <cell r="F187">
            <v>330</v>
          </cell>
          <cell r="G187">
            <v>111636</v>
          </cell>
          <cell r="H187" t="str">
            <v>шт</v>
          </cell>
        </row>
        <row r="188">
          <cell r="A188" t="str">
            <v>D0000008181</v>
          </cell>
          <cell r="B188" t="str">
            <v xml:space="preserve">                        IN-1414В Стол для заседаний (средний элемент) / TA06B 1400*1400*780 *</v>
          </cell>
          <cell r="C188">
            <v>1</v>
          </cell>
          <cell r="D188">
            <v>92</v>
          </cell>
          <cell r="E188">
            <v>0.45</v>
          </cell>
          <cell r="F188">
            <v>2307000208961</v>
          </cell>
          <cell r="G188">
            <v>93030</v>
          </cell>
          <cell r="H188" t="str">
            <v>шт</v>
          </cell>
        </row>
        <row r="189">
          <cell r="A189" t="str">
            <v>D0000010156</v>
          </cell>
          <cell r="B189" t="str">
            <v xml:space="preserve">                        IN-2090 Стол письменный / TA06B / TA106 2000*900*800</v>
          </cell>
          <cell r="C189">
            <v>1</v>
          </cell>
          <cell r="D189">
            <v>235</v>
          </cell>
          <cell r="E189">
            <v>1.33</v>
          </cell>
          <cell r="G189">
            <v>196960</v>
          </cell>
          <cell r="H189" t="str">
            <v>шт</v>
          </cell>
        </row>
        <row r="190">
          <cell r="A190" t="str">
            <v>D0000044187</v>
          </cell>
          <cell r="B190" t="str">
            <v xml:space="preserve">                        IN-2210 (T) Стол письменный / TA06B/ Madras Verdino 2200*1000*800 *</v>
          </cell>
          <cell r="C190">
            <v>1</v>
          </cell>
          <cell r="D190">
            <v>266.37</v>
          </cell>
          <cell r="E190">
            <v>1.48</v>
          </cell>
          <cell r="F190">
            <v>347</v>
          </cell>
          <cell r="G190">
            <v>602485</v>
          </cell>
          <cell r="H190" t="str">
            <v>шт</v>
          </cell>
        </row>
        <row r="191">
          <cell r="A191" t="str">
            <v>D0000008183</v>
          </cell>
          <cell r="B191" t="str">
            <v xml:space="preserve">                        IN-2210 Стол письменный / TA06B 2200*1000*800</v>
          </cell>
          <cell r="C191">
            <v>1</v>
          </cell>
          <cell r="D191">
            <v>220.4</v>
          </cell>
          <cell r="E191">
            <v>1.48</v>
          </cell>
          <cell r="F191">
            <v>2307000208985</v>
          </cell>
          <cell r="G191">
            <v>346367</v>
          </cell>
          <cell r="H191" t="str">
            <v>шт</v>
          </cell>
        </row>
        <row r="192">
          <cell r="A192" t="str">
            <v>D0000026455</v>
          </cell>
          <cell r="B192" t="str">
            <v xml:space="preserve">                        IN-H (T) Шкаф для холодильника / TA06B 840*560*860</v>
          </cell>
          <cell r="C192">
            <v>3</v>
          </cell>
          <cell r="D192">
            <v>76.8</v>
          </cell>
          <cell r="E192">
            <v>0.51</v>
          </cell>
          <cell r="F192">
            <v>368</v>
          </cell>
          <cell r="G192">
            <v>197328</v>
          </cell>
          <cell r="H192" t="str">
            <v>шт</v>
          </cell>
        </row>
        <row r="193">
          <cell r="A193" t="str">
            <v>D0000008196</v>
          </cell>
          <cell r="B193" t="str">
            <v xml:space="preserve">                        IN-KS Угловой соединительный элемент для шкафов / TA06B 140*140*2100 *</v>
          </cell>
          <cell r="C193">
            <v>5</v>
          </cell>
          <cell r="D193">
            <v>13</v>
          </cell>
          <cell r="E193">
            <v>0.02</v>
          </cell>
          <cell r="F193">
            <v>371</v>
          </cell>
          <cell r="G193">
            <v>32619</v>
          </cell>
          <cell r="H193" t="str">
            <v>шт</v>
          </cell>
        </row>
        <row r="194">
          <cell r="A194" t="str">
            <v>D0000042681</v>
          </cell>
          <cell r="B194" t="str">
            <v xml:space="preserve">                        IN-PA3 Стол для совещаний с кожанной столешницей / TA06B/TA113 2500*740*790</v>
          </cell>
          <cell r="C194">
            <v>2</v>
          </cell>
          <cell r="D194">
            <v>149.28</v>
          </cell>
          <cell r="E194">
            <v>0.68</v>
          </cell>
          <cell r="F194">
            <v>374</v>
          </cell>
          <cell r="G194">
            <v>331141</v>
          </cell>
          <cell r="H194" t="str">
            <v>шт</v>
          </cell>
        </row>
        <row r="195">
          <cell r="A195" t="str">
            <v>D0000016229</v>
          </cell>
          <cell r="B195" t="str">
            <v xml:space="preserve">                        IN-PA3L Стол для совещаний (конечный элемент) / TA06B/TA113 2155*740*790 *</v>
          </cell>
          <cell r="C195">
            <v>1</v>
          </cell>
          <cell r="D195">
            <v>120</v>
          </cell>
          <cell r="E195">
            <v>0.85</v>
          </cell>
          <cell r="F195">
            <v>2307000130644</v>
          </cell>
          <cell r="G195">
            <v>134553</v>
          </cell>
          <cell r="H195" t="str">
            <v>шт</v>
          </cell>
        </row>
        <row r="196">
          <cell r="A196" t="str">
            <v>D0000016230</v>
          </cell>
          <cell r="B196" t="str">
            <v xml:space="preserve">                        IN-PA3R Стол для совещаний (конечный элемент) / TA06B/TA113 2155*740*790 *</v>
          </cell>
          <cell r="C196">
            <v>1</v>
          </cell>
          <cell r="D196">
            <v>120</v>
          </cell>
          <cell r="E196">
            <v>0.85</v>
          </cell>
          <cell r="F196">
            <v>2307000130651</v>
          </cell>
          <cell r="G196">
            <v>134553</v>
          </cell>
          <cell r="H196" t="str">
            <v>шт</v>
          </cell>
        </row>
        <row r="197">
          <cell r="B197" t="str">
            <v xml:space="preserve">                    1.2.2.10.2. INTER-TA16G </v>
          </cell>
        </row>
        <row r="198">
          <cell r="A198" t="str">
            <v>D0000011510</v>
          </cell>
          <cell r="B198" t="str">
            <v xml:space="preserve">                        IN-1321 Шкаф двухдверный / TA16G 1334*422*2100</v>
          </cell>
          <cell r="C198">
            <v>3</v>
          </cell>
          <cell r="D198">
            <v>175.35</v>
          </cell>
          <cell r="E198">
            <v>0.61</v>
          </cell>
          <cell r="F198">
            <v>2307000134079</v>
          </cell>
          <cell r="G198">
            <v>169127</v>
          </cell>
          <cell r="H198" t="str">
            <v>шт</v>
          </cell>
        </row>
        <row r="199">
          <cell r="A199" t="str">
            <v>D0000011511</v>
          </cell>
          <cell r="B199" t="str">
            <v xml:space="preserve">                        IN-2021 Шкаф со стекляными и деревянными дверцами / TA16G 2030*422*2100</v>
          </cell>
          <cell r="C199">
            <v>1</v>
          </cell>
          <cell r="D199">
            <v>227.15</v>
          </cell>
          <cell r="E199">
            <v>0.86</v>
          </cell>
          <cell r="F199">
            <v>2307000134086</v>
          </cell>
          <cell r="G199">
            <v>290966</v>
          </cell>
          <cell r="H199" t="str">
            <v>шт</v>
          </cell>
        </row>
        <row r="200">
          <cell r="B200" t="str">
            <v xml:space="preserve">                    1.2.2.10.3. INTER-TA14C</v>
          </cell>
        </row>
        <row r="201">
          <cell r="A201" t="str">
            <v>D0000026448</v>
          </cell>
          <cell r="B201" t="str">
            <v xml:space="preserve">                        IN-2221(2G+2W) (T) Шкаф 4-х дверный / TA14C 2230*422*2100 *</v>
          </cell>
          <cell r="C201">
            <v>5</v>
          </cell>
          <cell r="D201">
            <v>253</v>
          </cell>
          <cell r="E201">
            <v>1.35</v>
          </cell>
          <cell r="F201">
            <v>356</v>
          </cell>
          <cell r="G201">
            <v>152859</v>
          </cell>
          <cell r="H201" t="str">
            <v>шт</v>
          </cell>
        </row>
        <row r="202">
          <cell r="A202" t="str">
            <v>D0000026443</v>
          </cell>
          <cell r="B202" t="str">
            <v xml:space="preserve">                        IN-H (T) Шкаф для холодильника / TA14C 840*560*860 *</v>
          </cell>
          <cell r="C202">
            <v>1</v>
          </cell>
          <cell r="D202">
            <v>78</v>
          </cell>
          <cell r="E202">
            <v>0.53</v>
          </cell>
          <cell r="F202">
            <v>369</v>
          </cell>
          <cell r="G202">
            <v>50795</v>
          </cell>
          <cell r="H202" t="str">
            <v>шт</v>
          </cell>
        </row>
        <row r="203">
          <cell r="A203" t="str">
            <v>D0000026887</v>
          </cell>
          <cell r="B203" t="str">
            <v xml:space="preserve">                        IN-PAB1S Стол для совещаний соед. элемент / TA14C/TA113 900*740*788 *</v>
          </cell>
          <cell r="C203">
            <v>1</v>
          </cell>
          <cell r="D203">
            <v>51</v>
          </cell>
          <cell r="E203">
            <v>0.15</v>
          </cell>
          <cell r="F203">
            <v>382</v>
          </cell>
          <cell r="G203">
            <v>45785</v>
          </cell>
          <cell r="H203" t="str">
            <v>шт</v>
          </cell>
        </row>
        <row r="204">
          <cell r="A204" t="str">
            <v>D0000026888</v>
          </cell>
          <cell r="B204" t="str">
            <v xml:space="preserve">                        IN-PAB2L Стол для совещаний (конечный элемент) / TA14C/TA113 1859*740*788 *</v>
          </cell>
          <cell r="C204">
            <v>1</v>
          </cell>
          <cell r="D204">
            <v>95</v>
          </cell>
          <cell r="E204">
            <v>0.34</v>
          </cell>
          <cell r="F204">
            <v>384</v>
          </cell>
          <cell r="G204">
            <v>112267</v>
          </cell>
          <cell r="H204" t="str">
            <v>шт</v>
          </cell>
        </row>
        <row r="205">
          <cell r="A205" t="str">
            <v>D0000026889</v>
          </cell>
          <cell r="B205" t="str">
            <v xml:space="preserve">                        IN-PAB2R Стол для совещаний (конечный элемент) / TA14C/TA113 1859*740*788 *</v>
          </cell>
          <cell r="C205">
            <v>1</v>
          </cell>
          <cell r="D205">
            <v>95</v>
          </cell>
          <cell r="E205">
            <v>0.34</v>
          </cell>
          <cell r="F205">
            <v>386</v>
          </cell>
          <cell r="G205">
            <v>112267</v>
          </cell>
          <cell r="H205" t="str">
            <v>шт</v>
          </cell>
        </row>
        <row r="206">
          <cell r="A206" t="str">
            <v>D0000026890</v>
          </cell>
          <cell r="B206" t="str">
            <v xml:space="preserve">                        IN-PAB2S Стол для совещаний (соед. элемент) / TA14C/TA113 1800*740*788 *</v>
          </cell>
          <cell r="C206">
            <v>2</v>
          </cell>
          <cell r="D206">
            <v>98</v>
          </cell>
          <cell r="E206">
            <v>0.3</v>
          </cell>
          <cell r="F206">
            <v>388</v>
          </cell>
          <cell r="G206">
            <v>85072</v>
          </cell>
          <cell r="H206" t="str">
            <v>шт</v>
          </cell>
        </row>
        <row r="207">
          <cell r="A207" t="str">
            <v>D0000026891</v>
          </cell>
          <cell r="B207" t="str">
            <v xml:space="preserve">                        IN-PAK Пилястра соед. для стола совещаний / TA14C 810*70*746 *</v>
          </cell>
          <cell r="C207">
            <v>8</v>
          </cell>
          <cell r="D207">
            <v>4</v>
          </cell>
          <cell r="E207">
            <v>0.02</v>
          </cell>
          <cell r="F207">
            <v>390</v>
          </cell>
          <cell r="G207">
            <v>21638</v>
          </cell>
          <cell r="H207" t="str">
            <v>шт</v>
          </cell>
        </row>
        <row r="208">
          <cell r="A208" t="str">
            <v>D0000024328</v>
          </cell>
          <cell r="B208" t="str">
            <v xml:space="preserve">                        IN-PC Cтол компьютерный / TA14C 1050*550*800 *</v>
          </cell>
          <cell r="C208">
            <v>1</v>
          </cell>
          <cell r="D208">
            <v>72</v>
          </cell>
          <cell r="E208">
            <v>0.37</v>
          </cell>
          <cell r="F208">
            <v>394</v>
          </cell>
          <cell r="G208">
            <v>78146</v>
          </cell>
          <cell r="H208" t="str">
            <v>шт</v>
          </cell>
        </row>
        <row r="209">
          <cell r="A209" t="str">
            <v>D0000026892</v>
          </cell>
          <cell r="B209" t="str">
            <v xml:space="preserve">                        IN-T Трибуна / TA14C 600*500*1080 *</v>
          </cell>
          <cell r="C209">
            <v>1</v>
          </cell>
          <cell r="D209">
            <v>38</v>
          </cell>
          <cell r="E209">
            <v>0.31</v>
          </cell>
          <cell r="F209">
            <v>398</v>
          </cell>
          <cell r="G209">
            <v>134463</v>
          </cell>
          <cell r="H209" t="str">
            <v>шт</v>
          </cell>
        </row>
        <row r="210">
          <cell r="B210" t="str">
            <v xml:space="preserve">                    1.2.2.10.4. Комплектующие - INTER</v>
          </cell>
        </row>
        <row r="211">
          <cell r="A211" t="str">
            <v>D0000025930</v>
          </cell>
          <cell r="B211" t="str">
            <v xml:space="preserve">                        IN RE2 (T) Боковая накладка стола приставки / TA06B</v>
          </cell>
          <cell r="C211">
            <v>1</v>
          </cell>
          <cell r="D211">
            <v>7</v>
          </cell>
          <cell r="E211">
            <v>0.01</v>
          </cell>
          <cell r="F211">
            <v>288</v>
          </cell>
          <cell r="G211">
            <v>93460</v>
          </cell>
          <cell r="H211" t="str">
            <v>шт</v>
          </cell>
        </row>
        <row r="212">
          <cell r="A212" t="str">
            <v>D0000045690</v>
          </cell>
          <cell r="B212" t="str">
            <v xml:space="preserve">                        IN-1414В (T) Стол для заседаний (средний элемент) / TA06B/TA106 1400*1400*780 * 1/3</v>
          </cell>
          <cell r="C212">
            <v>1</v>
          </cell>
          <cell r="D212">
            <v>98.04</v>
          </cell>
          <cell r="E212">
            <v>0.48</v>
          </cell>
          <cell r="G212">
            <v>63667.78</v>
          </cell>
          <cell r="H212" t="str">
            <v>шт</v>
          </cell>
        </row>
        <row r="213">
          <cell r="A213" t="str">
            <v>D0000011541</v>
          </cell>
          <cell r="B213" t="str">
            <v xml:space="preserve">                        IN-2210 (Т) Стол письменный 2200*1000*800 1/4</v>
          </cell>
          <cell r="C213">
            <v>1</v>
          </cell>
          <cell r="D213">
            <v>89.25</v>
          </cell>
          <cell r="E213">
            <v>0.42599999999999999</v>
          </cell>
          <cell r="G213">
            <v>223398.5</v>
          </cell>
          <cell r="H213" t="str">
            <v>шт</v>
          </cell>
        </row>
        <row r="214">
          <cell r="A214" t="str">
            <v>D0000011542</v>
          </cell>
          <cell r="B214" t="str">
            <v xml:space="preserve">                        IN-2210 (Т) Стол письменный 2200*1000*800 2/4</v>
          </cell>
          <cell r="C214">
            <v>1</v>
          </cell>
          <cell r="D214">
            <v>55</v>
          </cell>
          <cell r="E214">
            <v>0.45</v>
          </cell>
          <cell r="G214">
            <v>40023</v>
          </cell>
          <cell r="H214" t="str">
            <v>шт</v>
          </cell>
        </row>
        <row r="215">
          <cell r="A215" t="str">
            <v>D0000011543</v>
          </cell>
          <cell r="B215" t="str">
            <v xml:space="preserve">                        IN-2210 (Т) Стол письменный 2200*1000*800 3/4</v>
          </cell>
          <cell r="C215">
            <v>1</v>
          </cell>
          <cell r="D215">
            <v>89.25</v>
          </cell>
          <cell r="E215">
            <v>0.42599999999999999</v>
          </cell>
          <cell r="G215">
            <v>40023</v>
          </cell>
          <cell r="H215" t="str">
            <v>шт</v>
          </cell>
        </row>
        <row r="216">
          <cell r="A216" t="str">
            <v>D0000023852</v>
          </cell>
          <cell r="B216" t="str">
            <v xml:space="preserve">                        IN-PA2R Стол для совещаний (конечный элемент) / TA06B 1459*740*790 2/2</v>
          </cell>
          <cell r="C216">
            <v>1</v>
          </cell>
          <cell r="D216">
            <v>95</v>
          </cell>
          <cell r="E216">
            <v>0.34</v>
          </cell>
          <cell r="F216">
            <v>373</v>
          </cell>
          <cell r="G216">
            <v>37389</v>
          </cell>
          <cell r="H216" t="str">
            <v>шт</v>
          </cell>
        </row>
        <row r="217">
          <cell r="A217" t="str">
            <v>D0000000304</v>
          </cell>
          <cell r="B217" t="str">
            <v xml:space="preserve">                    E06 (INTER Y) Вешалка / TA03 360*360*1940 *</v>
          </cell>
          <cell r="C217">
            <v>1</v>
          </cell>
          <cell r="D217">
            <v>18</v>
          </cell>
          <cell r="E217">
            <v>0.11</v>
          </cell>
          <cell r="F217">
            <v>2307000234250</v>
          </cell>
          <cell r="G217">
            <v>30804</v>
          </cell>
          <cell r="H217" t="str">
            <v>шт</v>
          </cell>
        </row>
        <row r="218">
          <cell r="A218" t="str">
            <v>D0000026133</v>
          </cell>
          <cell r="B218" t="str">
            <v xml:space="preserve">                    MG23 Стол письменный / TA06 2300*1000*753</v>
          </cell>
          <cell r="C218">
            <v>1</v>
          </cell>
          <cell r="D218">
            <v>113</v>
          </cell>
          <cell r="E218">
            <v>0.71</v>
          </cell>
          <cell r="F218">
            <v>4673727404565</v>
          </cell>
          <cell r="G218">
            <v>60000</v>
          </cell>
          <cell r="H218" t="str">
            <v>шт</v>
          </cell>
        </row>
        <row r="219">
          <cell r="A219" t="str">
            <v>D0000000142</v>
          </cell>
          <cell r="B219" t="str">
            <v xml:space="preserve">                    RL320-4G Шкаф 4-х дверный (Двери стеклянные) / TA03 2320*466*2180 *</v>
          </cell>
          <cell r="C219">
            <v>2</v>
          </cell>
          <cell r="D219">
            <v>354.9</v>
          </cell>
          <cell r="E219">
            <v>1.36</v>
          </cell>
          <cell r="F219">
            <v>2307000179841</v>
          </cell>
          <cell r="G219">
            <v>408947</v>
          </cell>
          <cell r="H219" t="str">
            <v>шт</v>
          </cell>
        </row>
        <row r="220">
          <cell r="B220" t="str">
            <v xml:space="preserve">                1.2.2.11 MUX</v>
          </cell>
        </row>
        <row r="221">
          <cell r="B221" t="str">
            <v xml:space="preserve">                    1.2.2.11.1. Комплектующие - MUX -TA06A</v>
          </cell>
        </row>
        <row r="222">
          <cell r="B222" t="str">
            <v xml:space="preserve">                        MU LIGHT TA06</v>
          </cell>
        </row>
        <row r="223">
          <cell r="A223" t="str">
            <v>D0000026090</v>
          </cell>
          <cell r="B223" t="str">
            <v xml:space="preserve">                            MU90G L Дверь для шкафа стеклянная в дерев. раме / TA06А 1404*446*19</v>
          </cell>
          <cell r="C223">
            <v>6</v>
          </cell>
          <cell r="D223">
            <v>26.12</v>
          </cell>
          <cell r="E223">
            <v>0.13</v>
          </cell>
          <cell r="F223">
            <v>4673727405647</v>
          </cell>
          <cell r="G223">
            <v>6175</v>
          </cell>
          <cell r="H223" t="str">
            <v>шт</v>
          </cell>
        </row>
        <row r="224">
          <cell r="A224" t="str">
            <v>D0000026091</v>
          </cell>
          <cell r="B224" t="str">
            <v xml:space="preserve">                            MU90G R Дверь для шкафа стеклянная в дерев. раме / TA06А 1404*446*19</v>
          </cell>
          <cell r="C224">
            <v>5</v>
          </cell>
          <cell r="D224">
            <v>26.12</v>
          </cell>
          <cell r="E224">
            <v>0.13</v>
          </cell>
          <cell r="F224">
            <v>4673727405661</v>
          </cell>
          <cell r="G224">
            <v>6175</v>
          </cell>
          <cell r="H224" t="str">
            <v>шт</v>
          </cell>
        </row>
        <row r="225">
          <cell r="A225" t="str">
            <v>D0000029308</v>
          </cell>
          <cell r="B225" t="str">
            <v xml:space="preserve">                        MUX1020G (T)  Шкаф для документов / TA06A 1038*470*2080 2/3</v>
          </cell>
          <cell r="C225">
            <v>1</v>
          </cell>
          <cell r="D225">
            <v>13</v>
          </cell>
          <cell r="E225">
            <v>0.3</v>
          </cell>
          <cell r="G225">
            <v>29640</v>
          </cell>
          <cell r="H225" t="str">
            <v>шт</v>
          </cell>
        </row>
        <row r="226">
          <cell r="A226" t="str">
            <v>D0000029309</v>
          </cell>
          <cell r="B226" t="str">
            <v xml:space="preserve">                        MUX1020G (T)  Шкаф для документов / TA06A 1038*470*2080 3/3</v>
          </cell>
          <cell r="C226">
            <v>1</v>
          </cell>
          <cell r="D226">
            <v>118.5</v>
          </cell>
          <cell r="E226">
            <v>0.3</v>
          </cell>
          <cell r="G226">
            <v>24698</v>
          </cell>
          <cell r="H226" t="str">
            <v>шт</v>
          </cell>
        </row>
        <row r="227">
          <cell r="A227" t="str">
            <v>D0000037565</v>
          </cell>
          <cell r="B227" t="str">
            <v xml:space="preserve">                    MU 054W Шкаф для одежды Light / TA06A 540*422*2200 (без боковых панелей)</v>
          </cell>
          <cell r="C227">
            <v>20</v>
          </cell>
          <cell r="D227">
            <v>68</v>
          </cell>
          <cell r="E227">
            <v>0.31</v>
          </cell>
          <cell r="F227">
            <v>4673727405395</v>
          </cell>
          <cell r="G227">
            <v>23532</v>
          </cell>
          <cell r="H227" t="str">
            <v>шт</v>
          </cell>
        </row>
        <row r="228">
          <cell r="A228" t="str">
            <v>D0000024317</v>
          </cell>
          <cell r="B228" t="str">
            <v xml:space="preserve">                    MU 054W Шкаф для одежды Light / TA06A 540*422*2200 (с боковыми панелями)</v>
          </cell>
          <cell r="C228">
            <v>2</v>
          </cell>
          <cell r="D228">
            <v>68</v>
          </cell>
          <cell r="E228">
            <v>0.31</v>
          </cell>
          <cell r="F228">
            <v>4673727405401</v>
          </cell>
          <cell r="G228">
            <v>35978</v>
          </cell>
          <cell r="H228" t="str">
            <v>шт</v>
          </cell>
        </row>
        <row r="229">
          <cell r="A229" t="str">
            <v>D0000026118</v>
          </cell>
          <cell r="B229" t="str">
            <v xml:space="preserve">                    MU1990 Стол письменный (ноги по центру) / TA06A 1900*900*760</v>
          </cell>
          <cell r="C229">
            <v>7</v>
          </cell>
          <cell r="D229">
            <v>92</v>
          </cell>
          <cell r="E229">
            <v>0.5</v>
          </cell>
          <cell r="F229">
            <v>4673727405609</v>
          </cell>
          <cell r="G229">
            <v>107928</v>
          </cell>
          <cell r="H229" t="str">
            <v>шт</v>
          </cell>
        </row>
        <row r="230">
          <cell r="A230" t="str">
            <v>D0000027058</v>
          </cell>
          <cell r="B230" t="str">
            <v xml:space="preserve">                    MU2195 Стол письменный (опоры в центре) Light / TA06A 2100*950*760</v>
          </cell>
          <cell r="C230">
            <v>6</v>
          </cell>
          <cell r="D230">
            <v>110</v>
          </cell>
          <cell r="E230">
            <v>0.47</v>
          </cell>
          <cell r="F230">
            <v>4673727405623</v>
          </cell>
          <cell r="G230">
            <v>107928</v>
          </cell>
          <cell r="H230" t="str">
            <v>шт</v>
          </cell>
        </row>
        <row r="231">
          <cell r="A231" t="str">
            <v>D0000026488</v>
          </cell>
          <cell r="B231" t="str">
            <v xml:space="preserve">                    MUM1 Тумба подкатная c 3-мя ящиками Light / TA06A 450*600*650*</v>
          </cell>
          <cell r="C231">
            <v>15</v>
          </cell>
          <cell r="D231">
            <v>36.200000000000003</v>
          </cell>
          <cell r="E231">
            <v>0.23</v>
          </cell>
          <cell r="F231">
            <v>4673727405746</v>
          </cell>
          <cell r="G231">
            <v>19055</v>
          </cell>
          <cell r="H231" t="str">
            <v>шт</v>
          </cell>
        </row>
        <row r="232">
          <cell r="A232" t="str">
            <v>D0000026489</v>
          </cell>
          <cell r="B232" t="str">
            <v xml:space="preserve">                    MUM2 Тумба подкатная c 3-мя ящиками Light / TA06A 900*420*650*</v>
          </cell>
          <cell r="C232">
            <v>2</v>
          </cell>
          <cell r="D232">
            <v>45.01</v>
          </cell>
          <cell r="E232">
            <v>0.3</v>
          </cell>
          <cell r="F232">
            <v>4673727405760</v>
          </cell>
          <cell r="G232">
            <v>28158</v>
          </cell>
          <cell r="H232" t="str">
            <v>шт</v>
          </cell>
        </row>
        <row r="233">
          <cell r="B233" t="str">
            <v xml:space="preserve">                    MUX TA05</v>
          </cell>
        </row>
        <row r="234">
          <cell r="B234" t="str">
            <v xml:space="preserve">                        1.3.2.2.1 Столы - TA05-MUX</v>
          </cell>
        </row>
        <row r="235">
          <cell r="A235" t="str">
            <v>D0000017405</v>
          </cell>
          <cell r="B235" t="str">
            <v xml:space="preserve">                            MU1990 (T) Стол письменный (ноги по центру) / TA05 1900*900*760*</v>
          </cell>
          <cell r="C235">
            <v>1</v>
          </cell>
          <cell r="D235">
            <v>80</v>
          </cell>
          <cell r="E235">
            <v>0.68</v>
          </cell>
          <cell r="F235">
            <v>4673727405593</v>
          </cell>
          <cell r="G235">
            <v>107928</v>
          </cell>
          <cell r="H235" t="str">
            <v>шт</v>
          </cell>
        </row>
        <row r="236">
          <cell r="A236" t="str">
            <v>D0000017407</v>
          </cell>
          <cell r="B236" t="str">
            <v xml:space="preserve">                            MUM1 Тумба подкатная c 3-мя ящиками Light / TA05 450*600*650</v>
          </cell>
          <cell r="C236">
            <v>4</v>
          </cell>
          <cell r="D236">
            <v>34.65</v>
          </cell>
          <cell r="E236">
            <v>0.21</v>
          </cell>
          <cell r="F236">
            <v>4673727405739</v>
          </cell>
          <cell r="G236">
            <v>15879</v>
          </cell>
          <cell r="H236" t="str">
            <v>шт</v>
          </cell>
        </row>
        <row r="237">
          <cell r="A237" t="str">
            <v>D0000017408</v>
          </cell>
          <cell r="B237" t="str">
            <v xml:space="preserve">                            MUM2 Тумба подкатная c 3-мя ящиками Light / TA05 900*420*650*</v>
          </cell>
          <cell r="C237">
            <v>5</v>
          </cell>
          <cell r="D237">
            <v>45.01</v>
          </cell>
          <cell r="E237">
            <v>0.3</v>
          </cell>
          <cell r="F237">
            <v>4673727405753</v>
          </cell>
          <cell r="G237">
            <v>16245</v>
          </cell>
          <cell r="H237" t="str">
            <v>шт</v>
          </cell>
        </row>
        <row r="238">
          <cell r="A238" t="str">
            <v>D0000025072</v>
          </cell>
          <cell r="B238" t="str">
            <v xml:space="preserve">                            MUX1260 (T) Стол журнальный / TA05 1200*600*430</v>
          </cell>
          <cell r="C238">
            <v>6</v>
          </cell>
          <cell r="D238">
            <v>29.82</v>
          </cell>
          <cell r="E238">
            <v>0.11</v>
          </cell>
          <cell r="F238">
            <v>4673727405913</v>
          </cell>
          <cell r="G238">
            <v>46511</v>
          </cell>
          <cell r="H238" t="str">
            <v>шт</v>
          </cell>
        </row>
        <row r="239">
          <cell r="A239" t="str">
            <v>D0000026795</v>
          </cell>
          <cell r="B239" t="str">
            <v xml:space="preserve">                            MUX6060 (T) Стол журнальный / TA05 600*600*450</v>
          </cell>
          <cell r="C239">
            <v>2</v>
          </cell>
          <cell r="D239">
            <v>21.9</v>
          </cell>
          <cell r="E239">
            <v>0.08</v>
          </cell>
          <cell r="F239">
            <v>2307000237954</v>
          </cell>
          <cell r="G239">
            <v>40243</v>
          </cell>
          <cell r="H239" t="str">
            <v>шт</v>
          </cell>
        </row>
        <row r="240">
          <cell r="A240" t="str">
            <v>D0000025074</v>
          </cell>
          <cell r="B240" t="str">
            <v xml:space="preserve">                            R203R (T) Стол / TA05 2100*2040*760</v>
          </cell>
          <cell r="C240">
            <v>4</v>
          </cell>
          <cell r="D240">
            <v>232</v>
          </cell>
          <cell r="E240">
            <v>1.25</v>
          </cell>
          <cell r="F240">
            <v>4673727407962</v>
          </cell>
          <cell r="G240">
            <v>269231</v>
          </cell>
          <cell r="H240" t="str">
            <v>шт</v>
          </cell>
        </row>
        <row r="241">
          <cell r="A241" t="str">
            <v>D0000026457</v>
          </cell>
          <cell r="B241" t="str">
            <v xml:space="preserve">                            R206L (T) Стол / TA05 2600*2040*760</v>
          </cell>
          <cell r="C241">
            <v>2</v>
          </cell>
          <cell r="D241">
            <v>242</v>
          </cell>
          <cell r="E241">
            <v>1.65</v>
          </cell>
          <cell r="F241">
            <v>4673727407993</v>
          </cell>
          <cell r="G241">
            <v>305909</v>
          </cell>
          <cell r="H241" t="str">
            <v>шт</v>
          </cell>
        </row>
        <row r="242">
          <cell r="A242" t="str">
            <v>D0000025075</v>
          </cell>
          <cell r="B242" t="str">
            <v xml:space="preserve">                            R206R (T) Стол / TA05 2600*2040*760</v>
          </cell>
          <cell r="C242">
            <v>1</v>
          </cell>
          <cell r="D242">
            <v>242</v>
          </cell>
          <cell r="E242">
            <v>1.65</v>
          </cell>
          <cell r="F242">
            <v>4673727408013</v>
          </cell>
          <cell r="G242">
            <v>305909</v>
          </cell>
          <cell r="H242" t="str">
            <v>шт</v>
          </cell>
        </row>
        <row r="243">
          <cell r="A243" t="str">
            <v>D0000026458</v>
          </cell>
          <cell r="B243" t="str">
            <v xml:space="preserve">                            RH110 (T) Стол-брифинг / TA05 1000*1000*760</v>
          </cell>
          <cell r="C243">
            <v>2</v>
          </cell>
          <cell r="D243">
            <v>67.02</v>
          </cell>
          <cell r="E243">
            <v>0.33</v>
          </cell>
          <cell r="F243">
            <v>4673727408136</v>
          </cell>
          <cell r="G243">
            <v>86061</v>
          </cell>
          <cell r="H243" t="str">
            <v>шт</v>
          </cell>
        </row>
        <row r="244">
          <cell r="A244" t="str">
            <v>D0000025076</v>
          </cell>
          <cell r="B244" t="str">
            <v xml:space="preserve">                            RH124 (T) Стол для заседаний / TA05 2400*1100*760</v>
          </cell>
          <cell r="C244">
            <v>2</v>
          </cell>
          <cell r="D244">
            <v>117.98</v>
          </cell>
          <cell r="E244">
            <v>0.57999999999999996</v>
          </cell>
          <cell r="F244">
            <v>4673727408174</v>
          </cell>
          <cell r="G244">
            <v>170287</v>
          </cell>
          <cell r="H244" t="str">
            <v>шт</v>
          </cell>
        </row>
        <row r="245">
          <cell r="B245" t="str">
            <v xml:space="preserve">                        1.3.2.2.2 Переговорная зона - TA05-MUX</v>
          </cell>
        </row>
        <row r="246">
          <cell r="A246" t="str">
            <v>D0000026674</v>
          </cell>
          <cell r="B246" t="str">
            <v xml:space="preserve">                            RH J60 (T) Опора для переговорных столов / TA05 600*130*735</v>
          </cell>
          <cell r="C246">
            <v>16</v>
          </cell>
          <cell r="D246">
            <v>17</v>
          </cell>
          <cell r="E246">
            <v>0.15</v>
          </cell>
          <cell r="F246">
            <v>4673727408112</v>
          </cell>
          <cell r="G246">
            <v>27495</v>
          </cell>
          <cell r="H246" t="str">
            <v>шт</v>
          </cell>
        </row>
        <row r="247">
          <cell r="A247" t="str">
            <v>D0000010605</v>
          </cell>
          <cell r="B247" t="str">
            <v xml:space="preserve">                            RH115 Стол для заседаний (TA05) 3500*1500*760</v>
          </cell>
          <cell r="C247">
            <v>1</v>
          </cell>
          <cell r="D247">
            <v>181</v>
          </cell>
          <cell r="E247">
            <v>1.1499999999999999</v>
          </cell>
          <cell r="F247">
            <v>4673727408150</v>
          </cell>
          <cell r="G247">
            <v>338726</v>
          </cell>
          <cell r="H247" t="str">
            <v>шт</v>
          </cell>
        </row>
        <row r="248">
          <cell r="A248" t="str">
            <v>D0000000157</v>
          </cell>
          <cell r="B248" t="str">
            <v xml:space="preserve">                            RH1270P* Столешница (конечная)  с передней панелью / TA05 1200*770*90</v>
          </cell>
          <cell r="C248">
            <v>15</v>
          </cell>
          <cell r="D248">
            <v>37.200000000000003</v>
          </cell>
          <cell r="E248">
            <v>0.14000000000000001</v>
          </cell>
          <cell r="F248">
            <v>4673727408211</v>
          </cell>
          <cell r="G248">
            <v>21160</v>
          </cell>
          <cell r="H248" t="str">
            <v>шт</v>
          </cell>
        </row>
        <row r="249">
          <cell r="A249" t="str">
            <v>D0000026595</v>
          </cell>
          <cell r="B249" t="str">
            <v xml:space="preserve">                            RH1570P (T) Столешница  с передней панелью / TA05 1500*770*90</v>
          </cell>
          <cell r="C249">
            <v>3</v>
          </cell>
          <cell r="D249">
            <v>43</v>
          </cell>
          <cell r="E249">
            <v>0.18</v>
          </cell>
          <cell r="F249">
            <v>4673727408242</v>
          </cell>
          <cell r="G249">
            <v>42761</v>
          </cell>
          <cell r="H249" t="str">
            <v>шт</v>
          </cell>
        </row>
        <row r="250">
          <cell r="A250" t="str">
            <v>D0000027243</v>
          </cell>
          <cell r="B250" t="str">
            <v xml:space="preserve">                            RH1870P (T) Столешница с передней панелью / TA05 1800*770*90</v>
          </cell>
          <cell r="C250">
            <v>9</v>
          </cell>
          <cell r="D250">
            <v>45</v>
          </cell>
          <cell r="E250">
            <v>0.21</v>
          </cell>
          <cell r="F250">
            <v>4673727408273</v>
          </cell>
          <cell r="G250">
            <v>39434</v>
          </cell>
          <cell r="H250" t="str">
            <v>шт</v>
          </cell>
        </row>
        <row r="251">
          <cell r="A251" t="str">
            <v>D0000026459</v>
          </cell>
          <cell r="B251" t="str">
            <v xml:space="preserve">                            RH9090P (T) Столешница с передней панелью / TA05 900*900*90</v>
          </cell>
          <cell r="C251">
            <v>10</v>
          </cell>
          <cell r="D251">
            <v>37.64</v>
          </cell>
          <cell r="E251">
            <v>0.18</v>
          </cell>
          <cell r="F251">
            <v>4673727408303</v>
          </cell>
          <cell r="G251">
            <v>38996</v>
          </cell>
          <cell r="H251" t="str">
            <v>шт</v>
          </cell>
        </row>
        <row r="252">
          <cell r="B252" t="str">
            <v xml:space="preserve">                        1.3.2.2.3 Шкафы - TA05-MUX</v>
          </cell>
        </row>
        <row r="253">
          <cell r="A253" t="str">
            <v>D0000024785</v>
          </cell>
          <cell r="B253" t="str">
            <v xml:space="preserve">                            MU90U Шкаф с деревянными дверками / TA05/Kronospan 0190РЕ чёрный 900*400*2200 (без боковых панелей)</v>
          </cell>
          <cell r="C253">
            <v>2</v>
          </cell>
          <cell r="D253">
            <v>79</v>
          </cell>
          <cell r="E253">
            <v>0.14299999999999999</v>
          </cell>
          <cell r="F253">
            <v>4673727405715</v>
          </cell>
          <cell r="G253">
            <v>26302</v>
          </cell>
          <cell r="H253" t="str">
            <v>шт</v>
          </cell>
        </row>
        <row r="254">
          <cell r="A254" t="str">
            <v>D0000026461</v>
          </cell>
          <cell r="B254" t="str">
            <v xml:space="preserve">                            MUX0520W (T) Шкаф для одежды / TA05 540*470*2080</v>
          </cell>
          <cell r="C254">
            <v>1</v>
          </cell>
          <cell r="D254">
            <v>73</v>
          </cell>
          <cell r="E254">
            <v>0.28000000000000003</v>
          </cell>
          <cell r="F254">
            <v>4673727405784</v>
          </cell>
          <cell r="G254">
            <v>87961</v>
          </cell>
          <cell r="H254" t="str">
            <v>шт</v>
          </cell>
        </row>
        <row r="255">
          <cell r="A255" t="str">
            <v>D0000000161</v>
          </cell>
          <cell r="B255" t="str">
            <v xml:space="preserve">                            MUX0520W Шкаф для одежды / TA05 540*470*2080</v>
          </cell>
          <cell r="C255">
            <v>2</v>
          </cell>
          <cell r="D255">
            <v>68</v>
          </cell>
          <cell r="E255">
            <v>0.31</v>
          </cell>
          <cell r="F255">
            <v>2307000233710</v>
          </cell>
          <cell r="G255">
            <v>154592</v>
          </cell>
          <cell r="H255" t="str">
            <v>шт</v>
          </cell>
        </row>
        <row r="256">
          <cell r="A256" t="str">
            <v>D0000000162</v>
          </cell>
          <cell r="B256" t="str">
            <v xml:space="preserve">                            MUX1020G Шкаф для документов / TA05 1038*470*2080</v>
          </cell>
          <cell r="C256">
            <v>1</v>
          </cell>
          <cell r="D256">
            <v>131</v>
          </cell>
          <cell r="E256">
            <v>0.44</v>
          </cell>
          <cell r="F256">
            <v>2307000233727</v>
          </cell>
          <cell r="G256">
            <v>200640</v>
          </cell>
          <cell r="H256" t="str">
            <v>шт</v>
          </cell>
        </row>
        <row r="257">
          <cell r="A257" t="str">
            <v>D0000026465</v>
          </cell>
          <cell r="B257" t="str">
            <v xml:space="preserve">                            RL309 (T) Шкаф-гриденция / TA05 1600*470*760</v>
          </cell>
          <cell r="C257">
            <v>2</v>
          </cell>
          <cell r="D257">
            <v>58.14</v>
          </cell>
          <cell r="E257">
            <v>0.69</v>
          </cell>
          <cell r="F257">
            <v>4673727408372</v>
          </cell>
          <cell r="G257">
            <v>221629</v>
          </cell>
          <cell r="H257" t="str">
            <v>шт</v>
          </cell>
        </row>
        <row r="258">
          <cell r="A258" t="str">
            <v>D0000000165</v>
          </cell>
          <cell r="B258" t="str">
            <v xml:space="preserve">                            RL309 Шкаф-гриденция / TA05 1600*470*760</v>
          </cell>
          <cell r="C258">
            <v>3</v>
          </cell>
          <cell r="D258">
            <v>90</v>
          </cell>
          <cell r="E258">
            <v>0.68</v>
          </cell>
          <cell r="F258">
            <v>2307000162591</v>
          </cell>
          <cell r="G258">
            <v>221629</v>
          </cell>
          <cell r="H258" t="str">
            <v>шт</v>
          </cell>
        </row>
        <row r="259">
          <cell r="B259" t="str">
            <v xml:space="preserve">                        1.3.2.2.4 Комплектующие - TA05-MUX</v>
          </cell>
        </row>
        <row r="260">
          <cell r="A260" t="str">
            <v>D0000026490</v>
          </cell>
          <cell r="B260" t="str">
            <v xml:space="preserve">                            MU90G R Боковая панель шкафа Light / TA05 2200*420*19</v>
          </cell>
          <cell r="C260">
            <v>2</v>
          </cell>
          <cell r="D260">
            <v>14</v>
          </cell>
          <cell r="E260">
            <v>0.12</v>
          </cell>
          <cell r="F260">
            <v>4673727405654</v>
          </cell>
          <cell r="G260">
            <v>11639</v>
          </cell>
          <cell r="H260" t="str">
            <v>шт</v>
          </cell>
        </row>
        <row r="261">
          <cell r="A261" t="str">
            <v>D0000023914</v>
          </cell>
          <cell r="B261" t="str">
            <v xml:space="preserve">                            MUX1020G Шкаф для документов / TA05 1038*470*2080 3/3</v>
          </cell>
          <cell r="C261">
            <v>3</v>
          </cell>
          <cell r="D261">
            <v>62.12</v>
          </cell>
          <cell r="E261">
            <v>0.08</v>
          </cell>
          <cell r="G261">
            <v>23082</v>
          </cell>
          <cell r="H261" t="str">
            <v>шт</v>
          </cell>
        </row>
        <row r="262">
          <cell r="A262" t="str">
            <v>D0000023917</v>
          </cell>
          <cell r="B262" t="str">
            <v xml:space="preserve">                            MUX1020WU Шкаф универсальный / TA05 1038*470*2080 3/3</v>
          </cell>
          <cell r="C262">
            <v>1</v>
          </cell>
          <cell r="D262">
            <v>50</v>
          </cell>
          <cell r="E262">
            <v>0.08</v>
          </cell>
          <cell r="G262">
            <v>43000</v>
          </cell>
          <cell r="H262" t="str">
            <v>шт</v>
          </cell>
        </row>
        <row r="263">
          <cell r="A263" t="str">
            <v>D0000001950</v>
          </cell>
          <cell r="B263" t="str">
            <v xml:space="preserve">                            R203L Стол 2100*900*760 / TA05 1/6</v>
          </cell>
          <cell r="C263">
            <v>1</v>
          </cell>
          <cell r="D263">
            <v>63</v>
          </cell>
          <cell r="E263">
            <v>0.28999999999999998</v>
          </cell>
          <cell r="G263">
            <v>63433</v>
          </cell>
          <cell r="H263" t="str">
            <v>шт</v>
          </cell>
        </row>
        <row r="264">
          <cell r="A264" t="str">
            <v>D0000000806</v>
          </cell>
          <cell r="B264" t="str">
            <v xml:space="preserve">                            R203R Стол 2100*2040*760 / TA05 1/6</v>
          </cell>
          <cell r="C264">
            <v>3</v>
          </cell>
          <cell r="G264">
            <v>79044</v>
          </cell>
          <cell r="H264" t="str">
            <v>шт</v>
          </cell>
        </row>
        <row r="265">
          <cell r="A265" t="str">
            <v>D0000000807</v>
          </cell>
          <cell r="B265" t="str">
            <v xml:space="preserve">                            R203R Стол 2100*2040*760 / TA05 2/6</v>
          </cell>
          <cell r="C265">
            <v>2</v>
          </cell>
          <cell r="G265">
            <v>39521</v>
          </cell>
          <cell r="H265" t="str">
            <v>шт</v>
          </cell>
        </row>
        <row r="266">
          <cell r="A266" t="str">
            <v>D0000000810</v>
          </cell>
          <cell r="B266" t="str">
            <v xml:space="preserve">                            R203R Стол 2100*2040*760 / TA05 5/6</v>
          </cell>
          <cell r="C266">
            <v>2</v>
          </cell>
          <cell r="G266">
            <v>19761</v>
          </cell>
          <cell r="H266" t="str">
            <v>шт</v>
          </cell>
        </row>
        <row r="267">
          <cell r="A267" t="str">
            <v>D0000000811</v>
          </cell>
          <cell r="B267" t="str">
            <v xml:space="preserve">                            R203R Стол 2100*2040*760 / TA05 6/6</v>
          </cell>
          <cell r="C267">
            <v>2</v>
          </cell>
          <cell r="G267">
            <v>9881</v>
          </cell>
          <cell r="H267" t="str">
            <v>шт</v>
          </cell>
        </row>
        <row r="268">
          <cell r="A268" t="str">
            <v>D0000027249</v>
          </cell>
          <cell r="B268" t="str">
            <v xml:space="preserve">                        MUX1020G (T)  Шкаф для документов / TA05 1038*470*2080</v>
          </cell>
          <cell r="C268">
            <v>4</v>
          </cell>
          <cell r="D268">
            <v>126.18</v>
          </cell>
          <cell r="E268">
            <v>0.46</v>
          </cell>
          <cell r="F268">
            <v>4673727405852</v>
          </cell>
          <cell r="G268">
            <v>200640</v>
          </cell>
          <cell r="H268" t="str">
            <v>шт</v>
          </cell>
        </row>
        <row r="269">
          <cell r="B269" t="str">
            <v xml:space="preserve">                    MUX TA15</v>
          </cell>
        </row>
        <row r="270">
          <cell r="A270" t="str">
            <v>D0000001782</v>
          </cell>
          <cell r="B270" t="str">
            <v xml:space="preserve">                        BCO-006-0606 Стол журнальный / TA15 600*600*450 (к Дипломату)</v>
          </cell>
          <cell r="C270">
            <v>1</v>
          </cell>
          <cell r="F270">
            <v>2307000235547</v>
          </cell>
          <cell r="G270">
            <v>17471</v>
          </cell>
          <cell r="H270" t="str">
            <v>шт</v>
          </cell>
        </row>
        <row r="271">
          <cell r="A271" t="str">
            <v>D0000001757</v>
          </cell>
          <cell r="B271" t="str">
            <v xml:space="preserve">                        BEX-013-С1076 Шкаф низкий / TA15 1000*470*760</v>
          </cell>
          <cell r="C271">
            <v>1</v>
          </cell>
          <cell r="D271">
            <v>100</v>
          </cell>
          <cell r="E271">
            <v>0.5</v>
          </cell>
          <cell r="F271">
            <v>2307000189901</v>
          </cell>
          <cell r="G271">
            <v>39018</v>
          </cell>
          <cell r="H271" t="str">
            <v>шт</v>
          </cell>
        </row>
        <row r="272">
          <cell r="A272" t="str">
            <v>D0000043238</v>
          </cell>
          <cell r="B272" t="str">
            <v xml:space="preserve">                    MUX1 Тумба подкат 3- ящика (MU1990, R216) / TA06A 450*600*650</v>
          </cell>
          <cell r="C272">
            <v>1</v>
          </cell>
          <cell r="D272">
            <v>33.340000000000003</v>
          </cell>
          <cell r="E272">
            <v>0.23</v>
          </cell>
          <cell r="F272">
            <v>4673727405838</v>
          </cell>
          <cell r="G272">
            <v>72661</v>
          </cell>
          <cell r="H272" t="str">
            <v>шт</v>
          </cell>
        </row>
        <row r="273">
          <cell r="A273" t="str">
            <v>D0000043237</v>
          </cell>
          <cell r="B273" t="str">
            <v xml:space="preserve">                    R216 (T) Стол (без тумб, опоры по краям) / TA06A 1600*800*760</v>
          </cell>
          <cell r="C273">
            <v>4</v>
          </cell>
          <cell r="D273">
            <v>75.680000000000007</v>
          </cell>
          <cell r="E273">
            <v>0.5</v>
          </cell>
          <cell r="F273">
            <v>4673727408037</v>
          </cell>
          <cell r="G273">
            <v>221095</v>
          </cell>
          <cell r="H273" t="str">
            <v>шт</v>
          </cell>
        </row>
        <row r="274">
          <cell r="A274" t="str">
            <v>D0000024319</v>
          </cell>
          <cell r="B274" t="str">
            <v xml:space="preserve">                    RL309 (T) Шкаф-гриденция Light / TA06A 1600*470*760*</v>
          </cell>
          <cell r="C274">
            <v>1</v>
          </cell>
          <cell r="D274">
            <v>88</v>
          </cell>
          <cell r="E274">
            <v>0.69</v>
          </cell>
          <cell r="F274">
            <v>4673727408402</v>
          </cell>
          <cell r="G274">
            <v>48135</v>
          </cell>
          <cell r="H274" t="str">
            <v>шт</v>
          </cell>
        </row>
        <row r="275">
          <cell r="B275" t="str">
            <v xml:space="preserve">                1.2.2.12 TECO</v>
          </cell>
        </row>
        <row r="276">
          <cell r="A276" t="str">
            <v>D0000026773</v>
          </cell>
          <cell r="B276" t="str">
            <v xml:space="preserve">                    NTM 22 (T) Стол письменный / TA32A / 2200*900*760</v>
          </cell>
          <cell r="C276">
            <v>2</v>
          </cell>
          <cell r="D276">
            <v>78</v>
          </cell>
          <cell r="E276">
            <v>0.47</v>
          </cell>
          <cell r="F276">
            <v>4673727406088</v>
          </cell>
          <cell r="G276">
            <v>80979</v>
          </cell>
          <cell r="H276" t="str">
            <v>шт</v>
          </cell>
        </row>
        <row r="277">
          <cell r="A277" t="str">
            <v>D0000026779</v>
          </cell>
          <cell r="B277" t="str">
            <v xml:space="preserve">                    NTM 9042G (T) Шкаф для документов, двери стеклянные / TA32A / 900*420*2200</v>
          </cell>
          <cell r="C277">
            <v>3</v>
          </cell>
          <cell r="D277">
            <v>109</v>
          </cell>
          <cell r="E277">
            <v>0.36</v>
          </cell>
          <cell r="F277">
            <v>4673727406118</v>
          </cell>
          <cell r="G277">
            <v>60826</v>
          </cell>
          <cell r="H277" t="str">
            <v>шт</v>
          </cell>
        </row>
        <row r="278">
          <cell r="A278" t="str">
            <v>D0000028158</v>
          </cell>
          <cell r="B278" t="str">
            <v xml:space="preserve">                    NTM 9090 (T) Стол для заседаний / TA32A / 900*900*760</v>
          </cell>
          <cell r="C278">
            <v>1</v>
          </cell>
          <cell r="D278">
            <v>48</v>
          </cell>
          <cell r="E278">
            <v>0.22</v>
          </cell>
          <cell r="F278">
            <v>4673727406132</v>
          </cell>
          <cell r="G278">
            <v>47185</v>
          </cell>
          <cell r="H278" t="str">
            <v>шт</v>
          </cell>
        </row>
        <row r="279">
          <cell r="A279" t="str">
            <v>D0000026775</v>
          </cell>
          <cell r="B279" t="str">
            <v xml:space="preserve">                    NTM MOM (T) Тумба подкатная с 3-мя ящиками / TA32A / 450*550*600</v>
          </cell>
          <cell r="C279">
            <v>6</v>
          </cell>
          <cell r="D279">
            <v>34</v>
          </cell>
          <cell r="E279">
            <v>0.18</v>
          </cell>
          <cell r="F279">
            <v>4673727406163</v>
          </cell>
          <cell r="G279">
            <v>19610</v>
          </cell>
          <cell r="H279" t="str">
            <v>шт</v>
          </cell>
        </row>
        <row r="280">
          <cell r="A280" t="str">
            <v>D0000028453</v>
          </cell>
          <cell r="B280" t="str">
            <v xml:space="preserve">                    NTM-2W Шкаф для документов (низкий) / TA32A 800*400*796 </v>
          </cell>
          <cell r="C280">
            <v>3</v>
          </cell>
          <cell r="D280">
            <v>40</v>
          </cell>
          <cell r="E280">
            <v>0.13</v>
          </cell>
          <cell r="F280">
            <v>4673727406170</v>
          </cell>
          <cell r="G280">
            <v>37841</v>
          </cell>
          <cell r="H280" t="str">
            <v>шт</v>
          </cell>
        </row>
        <row r="281">
          <cell r="A281" t="str">
            <v>D0000008236</v>
          </cell>
          <cell r="B281" t="str">
            <v xml:space="preserve">                    TC 1260 Стол-брифинг 1200*600*760 (шпон венге)</v>
          </cell>
          <cell r="C281">
            <v>5</v>
          </cell>
          <cell r="D281">
            <v>53.8</v>
          </cell>
          <cell r="E281">
            <v>0.19</v>
          </cell>
          <cell r="F281">
            <v>2307000209388</v>
          </cell>
          <cell r="G281">
            <v>66667</v>
          </cell>
          <cell r="H281" t="str">
            <v>шт</v>
          </cell>
        </row>
        <row r="282">
          <cell r="A282" t="str">
            <v>D0000008237</v>
          </cell>
          <cell r="B282" t="str">
            <v xml:space="preserve">                    TC 1275 Стол-брифинг 1200*750*760 цвет орех темный</v>
          </cell>
          <cell r="C282">
            <v>2</v>
          </cell>
          <cell r="D282">
            <v>52</v>
          </cell>
          <cell r="E282">
            <v>0.21</v>
          </cell>
          <cell r="F282">
            <v>4673727409034</v>
          </cell>
          <cell r="G282">
            <v>83874</v>
          </cell>
          <cell r="H282" t="str">
            <v>шт</v>
          </cell>
        </row>
        <row r="283">
          <cell r="A283" t="str">
            <v>D0000000727</v>
          </cell>
          <cell r="B283" t="str">
            <v xml:space="preserve">                    TC 5GW Шкаф со стеклянными дверками, вешалка для одежды 2490*490*2250 (шпон венге)</v>
          </cell>
          <cell r="C283">
            <v>2</v>
          </cell>
          <cell r="F283">
            <v>2307000187426</v>
          </cell>
          <cell r="G283">
            <v>88015</v>
          </cell>
          <cell r="H283" t="str">
            <v>шт</v>
          </cell>
        </row>
        <row r="284">
          <cell r="B284" t="str">
            <v xml:space="preserve">                    TECO TA11A (Темный зебрано) Шпон </v>
          </cell>
        </row>
        <row r="285">
          <cell r="A285" t="str">
            <v>D0000024590</v>
          </cell>
          <cell r="B285" t="str">
            <v xml:space="preserve">                        EB0805L Боковая декоративная панель для греденции (левая) / TA11A 525*12*805</v>
          </cell>
          <cell r="C285">
            <v>4</v>
          </cell>
          <cell r="D285">
            <v>8.1999999999999993</v>
          </cell>
          <cell r="E285">
            <v>0.05</v>
          </cell>
          <cell r="F285">
            <v>236</v>
          </cell>
          <cell r="G285">
            <v>3719</v>
          </cell>
          <cell r="H285" t="str">
            <v>шт</v>
          </cell>
        </row>
        <row r="286">
          <cell r="A286" t="str">
            <v>D0000024589</v>
          </cell>
          <cell r="B286" t="str">
            <v xml:space="preserve">                        EB0805R Боковая декоративная панель для греденции (правая) / TA11A 525*12*805</v>
          </cell>
          <cell r="C286">
            <v>4</v>
          </cell>
          <cell r="D286">
            <v>8.1999999999999993</v>
          </cell>
          <cell r="E286">
            <v>0.05</v>
          </cell>
          <cell r="F286">
            <v>237</v>
          </cell>
          <cell r="G286">
            <v>3719</v>
          </cell>
          <cell r="H286" t="str">
            <v>шт</v>
          </cell>
        </row>
        <row r="287">
          <cell r="A287" t="str">
            <v>D0000024583</v>
          </cell>
          <cell r="B287" t="str">
            <v xml:space="preserve">                        EB0908 Греденция 2-х дверная / TA11A 900*525*804</v>
          </cell>
          <cell r="C287">
            <v>1</v>
          </cell>
          <cell r="D287">
            <v>73.400000000000006</v>
          </cell>
          <cell r="E287">
            <v>0.27</v>
          </cell>
          <cell r="F287">
            <v>238</v>
          </cell>
          <cell r="G287">
            <v>42402</v>
          </cell>
          <cell r="H287" t="str">
            <v>шт</v>
          </cell>
        </row>
        <row r="288">
          <cell r="A288" t="str">
            <v>D0000024579</v>
          </cell>
          <cell r="B288" t="str">
            <v xml:space="preserve">                        EB0920G Шкаф двухдверный (стекл. дв.) / TA11A 900*437*2010</v>
          </cell>
          <cell r="C288">
            <v>1</v>
          </cell>
          <cell r="D288">
            <v>119</v>
          </cell>
          <cell r="E288">
            <v>0.39</v>
          </cell>
          <cell r="F288">
            <v>239</v>
          </cell>
          <cell r="G288">
            <v>62403</v>
          </cell>
          <cell r="H288" t="str">
            <v>шт</v>
          </cell>
        </row>
        <row r="289">
          <cell r="A289" t="str">
            <v>D0000024580</v>
          </cell>
          <cell r="B289" t="str">
            <v xml:space="preserve">                        EB0920W Шкаф двухдверный / TA11A 900*437*2010</v>
          </cell>
          <cell r="C289">
            <v>1</v>
          </cell>
          <cell r="D289">
            <v>121.29</v>
          </cell>
          <cell r="E289">
            <v>0.39</v>
          </cell>
          <cell r="F289">
            <v>240</v>
          </cell>
          <cell r="G289">
            <v>65210</v>
          </cell>
          <cell r="H289" t="str">
            <v>шт</v>
          </cell>
        </row>
        <row r="290">
          <cell r="A290" t="str">
            <v>D0000024581</v>
          </cell>
          <cell r="B290" t="str">
            <v xml:space="preserve">                        EB1520G Шкаф двухдверный (стекл. дв.) / TA11A 1500*437*2010</v>
          </cell>
          <cell r="C290">
            <v>4</v>
          </cell>
          <cell r="D290">
            <v>188.4</v>
          </cell>
          <cell r="E290">
            <v>0.65</v>
          </cell>
          <cell r="F290">
            <v>241</v>
          </cell>
          <cell r="G290">
            <v>72885</v>
          </cell>
          <cell r="H290" t="str">
            <v>шт</v>
          </cell>
        </row>
        <row r="291">
          <cell r="A291" t="str">
            <v>D0000024582</v>
          </cell>
          <cell r="B291" t="str">
            <v xml:space="preserve">                        EB1520GW Шкаф двухдверный / TA11A 1500*437*2010</v>
          </cell>
          <cell r="C291">
            <v>4</v>
          </cell>
          <cell r="D291">
            <v>184</v>
          </cell>
          <cell r="E291">
            <v>0.49</v>
          </cell>
          <cell r="F291">
            <v>242</v>
          </cell>
          <cell r="G291">
            <v>78587</v>
          </cell>
          <cell r="H291" t="str">
            <v>шт</v>
          </cell>
        </row>
        <row r="292">
          <cell r="A292" t="str">
            <v>D0000024588</v>
          </cell>
          <cell r="B292" t="str">
            <v xml:space="preserve">                        EB2010L Боковая декоративная панель для шкафа (левая) / TA11A 437*12*2010</v>
          </cell>
          <cell r="C292">
            <v>3</v>
          </cell>
          <cell r="D292">
            <v>10</v>
          </cell>
          <cell r="E292">
            <v>0.09</v>
          </cell>
          <cell r="F292">
            <v>244</v>
          </cell>
          <cell r="G292">
            <v>6362</v>
          </cell>
          <cell r="H292" t="str">
            <v>шт</v>
          </cell>
        </row>
        <row r="293">
          <cell r="A293" t="str">
            <v>D0000024587</v>
          </cell>
          <cell r="B293" t="str">
            <v xml:space="preserve">                        EB2010R Боковая декоративная панель для шкафа (правая) / TA11A 437*12*2010</v>
          </cell>
          <cell r="C293">
            <v>3</v>
          </cell>
          <cell r="D293">
            <v>10</v>
          </cell>
          <cell r="E293">
            <v>0.09</v>
          </cell>
          <cell r="F293">
            <v>245</v>
          </cell>
          <cell r="G293">
            <v>6362</v>
          </cell>
          <cell r="H293" t="str">
            <v>шт</v>
          </cell>
        </row>
        <row r="294">
          <cell r="A294" t="str">
            <v>D0000026776</v>
          </cell>
          <cell r="B294" t="str">
            <v xml:space="preserve">                        NTM M90 (T) Тумба подкатная с 3-мя ящиками / TA32A / 900*550*600</v>
          </cell>
          <cell r="C294">
            <v>1</v>
          </cell>
          <cell r="D294">
            <v>48</v>
          </cell>
          <cell r="E294">
            <v>0.34</v>
          </cell>
          <cell r="F294">
            <v>4673727406149</v>
          </cell>
          <cell r="G294">
            <v>30519</v>
          </cell>
          <cell r="H294" t="str">
            <v>шт</v>
          </cell>
        </row>
        <row r="295">
          <cell r="A295" t="str">
            <v>D0000024591</v>
          </cell>
          <cell r="B295" t="str">
            <v xml:space="preserve">                        NTM1275 Конференц-приставка / TA11A 1200*750*760</v>
          </cell>
          <cell r="C295">
            <v>5</v>
          </cell>
          <cell r="D295">
            <v>43</v>
          </cell>
          <cell r="E295">
            <v>0.33</v>
          </cell>
          <cell r="F295">
            <v>4673727406200</v>
          </cell>
          <cell r="G295">
            <v>25306</v>
          </cell>
          <cell r="H295" t="str">
            <v>шт</v>
          </cell>
        </row>
        <row r="296">
          <cell r="A296" t="str">
            <v>D0000017779</v>
          </cell>
          <cell r="B296" t="str">
            <v xml:space="preserve">                    TM 1807 Стол для заседаний / MFC/Oak 1800*700*760</v>
          </cell>
          <cell r="C296">
            <v>1</v>
          </cell>
          <cell r="D296">
            <v>62.7</v>
          </cell>
          <cell r="E296">
            <v>0.3</v>
          </cell>
          <cell r="F296">
            <v>2307000136325</v>
          </cell>
          <cell r="G296">
            <v>43020</v>
          </cell>
          <cell r="H296" t="str">
            <v>шт</v>
          </cell>
        </row>
        <row r="297">
          <cell r="A297" t="str">
            <v>D0000017771</v>
          </cell>
          <cell r="B297" t="str">
            <v xml:space="preserve">                    TM 18D Стол письменный / MFC/Oak 1800*900*760</v>
          </cell>
          <cell r="C297">
            <v>1</v>
          </cell>
          <cell r="D297">
            <v>134.19999999999999</v>
          </cell>
          <cell r="E297">
            <v>0.78</v>
          </cell>
          <cell r="F297">
            <v>2307000136240</v>
          </cell>
          <cell r="G297">
            <v>76977</v>
          </cell>
          <cell r="H297" t="str">
            <v>шт</v>
          </cell>
        </row>
        <row r="298">
          <cell r="A298" t="str">
            <v>D0000017764</v>
          </cell>
          <cell r="B298" t="str">
            <v xml:space="preserve">                    TM 22A Стол письменный / MFC/walnut 2200*1700*760</v>
          </cell>
          <cell r="C298">
            <v>1</v>
          </cell>
          <cell r="D298">
            <v>174</v>
          </cell>
          <cell r="E298">
            <v>1.29</v>
          </cell>
          <cell r="F298">
            <v>2307000136172</v>
          </cell>
          <cell r="G298">
            <v>82654</v>
          </cell>
          <cell r="H298" t="str">
            <v>шт</v>
          </cell>
        </row>
        <row r="299">
          <cell r="A299" t="str">
            <v>D0000017774</v>
          </cell>
          <cell r="B299" t="str">
            <v xml:space="preserve">                    TM 2G Шкаф двухдверный / MFC/Oak 800*400*2000</v>
          </cell>
          <cell r="C299">
            <v>8</v>
          </cell>
          <cell r="D299">
            <v>91.7</v>
          </cell>
          <cell r="E299">
            <v>0.35</v>
          </cell>
          <cell r="F299">
            <v>2307000136271</v>
          </cell>
          <cell r="G299">
            <v>41853</v>
          </cell>
          <cell r="H299" t="str">
            <v>шт</v>
          </cell>
        </row>
        <row r="300">
          <cell r="A300" t="str">
            <v>D0000017766</v>
          </cell>
          <cell r="B300" t="str">
            <v xml:space="preserve">                    TM 2G Шкаф двухдверный / MFC/walnut 800*400*2000</v>
          </cell>
          <cell r="C300">
            <v>1</v>
          </cell>
          <cell r="D300">
            <v>91.7</v>
          </cell>
          <cell r="E300">
            <v>0.3</v>
          </cell>
          <cell r="F300">
            <v>2307000136196</v>
          </cell>
          <cell r="G300">
            <v>41853</v>
          </cell>
          <cell r="H300" t="str">
            <v>шт</v>
          </cell>
        </row>
        <row r="301">
          <cell r="A301" t="str">
            <v>D0000017775</v>
          </cell>
          <cell r="B301" t="str">
            <v xml:space="preserve">                    TM 2W Шкаф двухдверный / MFC/Oak 800*400*2000</v>
          </cell>
          <cell r="C301">
            <v>7</v>
          </cell>
          <cell r="D301">
            <v>84.5</v>
          </cell>
          <cell r="E301">
            <v>0.3</v>
          </cell>
          <cell r="F301">
            <v>2307000136288</v>
          </cell>
          <cell r="G301">
            <v>41209</v>
          </cell>
          <cell r="H301" t="str">
            <v>шт</v>
          </cell>
        </row>
        <row r="302">
          <cell r="A302" t="str">
            <v>D0000017776</v>
          </cell>
          <cell r="B302" t="str">
            <v xml:space="preserve">                    TM-2W Гриденция 2-х дверная / MFC/Oak 800*400*796</v>
          </cell>
          <cell r="C302">
            <v>1</v>
          </cell>
          <cell r="D302">
            <v>39.5</v>
          </cell>
          <cell r="E302">
            <v>0.12</v>
          </cell>
          <cell r="F302">
            <v>2307000136295</v>
          </cell>
          <cell r="G302">
            <v>19317</v>
          </cell>
          <cell r="H302" t="str">
            <v>шт</v>
          </cell>
        </row>
        <row r="303">
          <cell r="A303" t="str">
            <v>D0000017773</v>
          </cell>
          <cell r="B303" t="str">
            <v xml:space="preserve">                    TM1275 Конференц-приставка / MFC/Oak 1200*750*760</v>
          </cell>
          <cell r="C303">
            <v>3</v>
          </cell>
          <cell r="D303">
            <v>43.2</v>
          </cell>
          <cell r="E303">
            <v>0.19</v>
          </cell>
          <cell r="F303">
            <v>2307000136264</v>
          </cell>
          <cell r="G303">
            <v>30976</v>
          </cell>
          <cell r="H303" t="str">
            <v>шт</v>
          </cell>
        </row>
        <row r="304">
          <cell r="B304" t="str">
            <v xml:space="preserve">                1.2.2.2. JAGUAR</v>
          </cell>
        </row>
        <row r="305">
          <cell r="A305" t="str">
            <v>D0000050705</v>
          </cell>
          <cell r="B305" t="str">
            <v xml:space="preserve">                    JAGUAR YUE2821 Шкаф /TA37 /TA12 /2800*400*2110</v>
          </cell>
          <cell r="C305">
            <v>1</v>
          </cell>
          <cell r="D305">
            <v>271.2</v>
          </cell>
          <cell r="E305">
            <v>1.1000000000000001</v>
          </cell>
          <cell r="G305">
            <v>526887</v>
          </cell>
          <cell r="H305" t="str">
            <v>шт</v>
          </cell>
        </row>
        <row r="306">
          <cell r="B306" t="str">
            <v xml:space="preserve">                1.2.2.3. FRANKLIN</v>
          </cell>
        </row>
        <row r="307">
          <cell r="B307" t="str">
            <v xml:space="preserve">                    1.2.2.3.1. Franklin ТА09B</v>
          </cell>
        </row>
        <row r="308">
          <cell r="A308" t="str">
            <v>D0000043637</v>
          </cell>
          <cell r="B308" t="str">
            <v xml:space="preserve">                        FR1087 Греденция  / TA09B / 1020*430*870</v>
          </cell>
          <cell r="C308">
            <v>3</v>
          </cell>
          <cell r="D308">
            <v>54.54</v>
          </cell>
          <cell r="E308">
            <v>0.23</v>
          </cell>
          <cell r="F308">
            <v>260</v>
          </cell>
          <cell r="G308">
            <v>114258</v>
          </cell>
          <cell r="H308" t="str">
            <v>шт</v>
          </cell>
        </row>
        <row r="309">
          <cell r="A309" t="str">
            <v>D0000042428</v>
          </cell>
          <cell r="B309" t="str">
            <v xml:space="preserve">                        FR1240 Стол журнальный / TA09B / 1200*600*400</v>
          </cell>
          <cell r="C309">
            <v>7</v>
          </cell>
          <cell r="D309">
            <v>21.82</v>
          </cell>
          <cell r="E309">
            <v>0.11</v>
          </cell>
          <cell r="F309">
            <v>261</v>
          </cell>
          <cell r="G309">
            <v>62591</v>
          </cell>
          <cell r="H309" t="str">
            <v>шт</v>
          </cell>
        </row>
        <row r="310">
          <cell r="A310" t="str">
            <v>D0000043626</v>
          </cell>
          <cell r="B310" t="str">
            <v xml:space="preserve">                        FR13 Брифинг приставка к столу  FR2010  / TA09B / 1300*840*750</v>
          </cell>
          <cell r="C310">
            <v>1</v>
          </cell>
          <cell r="D310">
            <v>60.82</v>
          </cell>
          <cell r="E310">
            <v>0.25</v>
          </cell>
          <cell r="F310">
            <v>262</v>
          </cell>
          <cell r="G310">
            <v>112312</v>
          </cell>
          <cell r="H310" t="str">
            <v>шт</v>
          </cell>
        </row>
        <row r="311">
          <cell r="A311" t="str">
            <v>D0000043638</v>
          </cell>
          <cell r="B311" t="str">
            <v xml:space="preserve">                        FR1361 Тумба подкатная / TA09B / 1300*549*610</v>
          </cell>
          <cell r="C311">
            <v>1</v>
          </cell>
          <cell r="D311">
            <v>52.3</v>
          </cell>
          <cell r="E311">
            <v>0.52</v>
          </cell>
          <cell r="F311">
            <v>263</v>
          </cell>
          <cell r="G311">
            <v>140962</v>
          </cell>
          <cell r="H311" t="str">
            <v>шт</v>
          </cell>
        </row>
        <row r="312">
          <cell r="A312" t="str">
            <v>D0000042424</v>
          </cell>
          <cell r="B312" t="str">
            <v xml:space="preserve">                        FR2376 Стол для заседаний / TA09B / Беж / 2340*1240*760</v>
          </cell>
          <cell r="C312">
            <v>2</v>
          </cell>
          <cell r="D312">
            <v>151.5</v>
          </cell>
          <cell r="E312">
            <v>0.55000000000000004</v>
          </cell>
          <cell r="F312">
            <v>266</v>
          </cell>
          <cell r="G312">
            <v>279804</v>
          </cell>
          <cell r="H312" t="str">
            <v>шт</v>
          </cell>
        </row>
        <row r="313">
          <cell r="A313" t="str">
            <v>D0000044734</v>
          </cell>
          <cell r="B313" t="str">
            <v xml:space="preserve">                        FR2820 (L) Стол письменный угловой / TA09B / Madras Муссон / 2800*2000*760</v>
          </cell>
          <cell r="C313">
            <v>2</v>
          </cell>
          <cell r="D313">
            <v>291.62</v>
          </cell>
          <cell r="E313">
            <v>1.63</v>
          </cell>
          <cell r="G313">
            <v>575429</v>
          </cell>
          <cell r="H313" t="str">
            <v>шт</v>
          </cell>
        </row>
        <row r="314">
          <cell r="A314" t="str">
            <v>D0000042423</v>
          </cell>
          <cell r="B314" t="str">
            <v xml:space="preserve">                        FR4361 Тумба подкатная / TA09B / 430*549*610</v>
          </cell>
          <cell r="C314">
            <v>4</v>
          </cell>
          <cell r="D314">
            <v>32.24</v>
          </cell>
          <cell r="E314">
            <v>0.17</v>
          </cell>
          <cell r="F314">
            <v>271</v>
          </cell>
          <cell r="G314">
            <v>53821</v>
          </cell>
          <cell r="H314" t="str">
            <v>шт</v>
          </cell>
        </row>
        <row r="315">
          <cell r="A315" t="str">
            <v>D0000042429</v>
          </cell>
          <cell r="B315" t="str">
            <v xml:space="preserve">                        FR4520 Шкаф для одежды / TA09B / 450*419*1976</v>
          </cell>
          <cell r="C315">
            <v>4</v>
          </cell>
          <cell r="D315">
            <v>58.14</v>
          </cell>
          <cell r="E315">
            <v>0.21</v>
          </cell>
          <cell r="F315">
            <v>272</v>
          </cell>
          <cell r="G315">
            <v>88204</v>
          </cell>
          <cell r="H315" t="str">
            <v>шт</v>
          </cell>
        </row>
        <row r="316">
          <cell r="A316" t="str">
            <v>D0000043636</v>
          </cell>
          <cell r="B316" t="str">
            <v xml:space="preserve">                        FR54 Боковая приставка к столу  / TA09B / 1220*540*750</v>
          </cell>
          <cell r="C316">
            <v>4</v>
          </cell>
          <cell r="D316">
            <v>48.78</v>
          </cell>
          <cell r="E316">
            <v>0.18</v>
          </cell>
          <cell r="F316">
            <v>273</v>
          </cell>
          <cell r="G316">
            <v>79931</v>
          </cell>
          <cell r="H316" t="str">
            <v>шт</v>
          </cell>
        </row>
        <row r="317">
          <cell r="A317" t="str">
            <v>D0000042426</v>
          </cell>
          <cell r="B317" t="str">
            <v xml:space="preserve">                        FR9020G Шкаф для документов / TA09B / 900*420*2000</v>
          </cell>
          <cell r="C317">
            <v>9</v>
          </cell>
          <cell r="D317">
            <v>93.91</v>
          </cell>
          <cell r="E317">
            <v>0.36</v>
          </cell>
          <cell r="F317">
            <v>274</v>
          </cell>
          <cell r="G317">
            <v>160016</v>
          </cell>
          <cell r="H317" t="str">
            <v>шт</v>
          </cell>
        </row>
        <row r="318">
          <cell r="A318" t="str">
            <v>D0000042427</v>
          </cell>
          <cell r="B318" t="str">
            <v xml:space="preserve">                        FR9020W Шкаф для одежды / TA09B / 900*420*2000</v>
          </cell>
          <cell r="C318">
            <v>8</v>
          </cell>
          <cell r="D318">
            <v>97.04</v>
          </cell>
          <cell r="E318">
            <v>0.37</v>
          </cell>
          <cell r="F318">
            <v>275</v>
          </cell>
          <cell r="G318">
            <v>166247</v>
          </cell>
          <cell r="H318" t="str">
            <v>шт</v>
          </cell>
        </row>
        <row r="319">
          <cell r="A319" t="str">
            <v>D0000043627</v>
          </cell>
          <cell r="B319" t="str">
            <v xml:space="preserve">                        FRС13 Брифинг приставка к столу  FR2820  / TA09B /1300*840*750</v>
          </cell>
          <cell r="C319">
            <v>1</v>
          </cell>
          <cell r="G319">
            <v>112221</v>
          </cell>
          <cell r="H319" t="str">
            <v>шт</v>
          </cell>
        </row>
        <row r="320">
          <cell r="B320" t="str">
            <v xml:space="preserve">                1.2.2.4 AVATAR </v>
          </cell>
        </row>
        <row r="321">
          <cell r="A321" t="str">
            <v>D0000045928</v>
          </cell>
          <cell r="B321" t="str">
            <v xml:space="preserve">                    AV2897 (T) Шкаф низкий / TA23YA +paint RAL1013 / 2850*430*970</v>
          </cell>
          <cell r="C321">
            <v>1</v>
          </cell>
          <cell r="D321">
            <v>154</v>
          </cell>
          <cell r="E321">
            <v>0.63</v>
          </cell>
          <cell r="G321">
            <v>486504</v>
          </cell>
          <cell r="H321" t="str">
            <v>шт</v>
          </cell>
        </row>
        <row r="322">
          <cell r="B322" t="str">
            <v xml:space="preserve">                1.2.2.5. GALAXY</v>
          </cell>
        </row>
        <row r="323">
          <cell r="B323" t="str">
            <v xml:space="preserve">                    1.2.2.5.1. GALAXY-TA23YA</v>
          </cell>
        </row>
        <row r="324">
          <cell r="B324" t="str">
            <v xml:space="preserve">                        1.1.2.5.1 Столы GALAXY - TA23YA</v>
          </cell>
        </row>
        <row r="325">
          <cell r="A325" t="str">
            <v>D0000047133</v>
          </cell>
          <cell r="B325" t="str">
            <v xml:space="preserve">                            GALAXY GL1275 Брифинг / TA23YA / 1200*900*750</v>
          </cell>
          <cell r="C325">
            <v>2</v>
          </cell>
          <cell r="D325">
            <v>52</v>
          </cell>
          <cell r="E325">
            <v>0.52</v>
          </cell>
          <cell r="G325">
            <v>153473</v>
          </cell>
          <cell r="H325" t="str">
            <v>шт</v>
          </cell>
        </row>
        <row r="326">
          <cell r="B326" t="str">
            <v xml:space="preserve">                        1.1.2.5.2 Шкафы  GALAXY - TA23YA</v>
          </cell>
        </row>
        <row r="327">
          <cell r="A327" t="str">
            <v>D0000023675</v>
          </cell>
          <cell r="B327" t="str">
            <v xml:space="preserve">                            CO-1820 Шкаф / TA23A 1800*400*2000</v>
          </cell>
          <cell r="C327">
            <v>1</v>
          </cell>
          <cell r="D327">
            <v>163</v>
          </cell>
          <cell r="E327">
            <v>0.67</v>
          </cell>
          <cell r="F327">
            <v>4673727401410</v>
          </cell>
          <cell r="G327">
            <v>75551</v>
          </cell>
          <cell r="H327" t="str">
            <v>шт</v>
          </cell>
        </row>
        <row r="328">
          <cell r="A328" t="str">
            <v>D0000047136</v>
          </cell>
          <cell r="B328" t="str">
            <v xml:space="preserve">                            GALAXY GL2820 Шкаф с дерев. двер./ TA23YA / 2800*420*2000</v>
          </cell>
          <cell r="C328">
            <v>3</v>
          </cell>
          <cell r="D328">
            <v>271</v>
          </cell>
          <cell r="E328">
            <v>1.6</v>
          </cell>
          <cell r="G328">
            <v>590340</v>
          </cell>
          <cell r="H328" t="str">
            <v>шт</v>
          </cell>
        </row>
        <row r="329">
          <cell r="A329" t="str">
            <v>D0000047135</v>
          </cell>
          <cell r="B329" t="str">
            <v xml:space="preserve">                            GALAXY GL2820G Шкаф со стекл.двер./ TA23YA / 2800*420*2000</v>
          </cell>
          <cell r="C329">
            <v>4</v>
          </cell>
          <cell r="D329">
            <v>271</v>
          </cell>
          <cell r="E329">
            <v>1.6</v>
          </cell>
          <cell r="G329">
            <v>574309</v>
          </cell>
          <cell r="H329" t="str">
            <v>шт</v>
          </cell>
        </row>
        <row r="330">
          <cell r="A330" t="str">
            <v>D0000047137</v>
          </cell>
          <cell r="B330" t="str">
            <v xml:space="preserve">                            GALAXY GL3520G Шкаф со стекл.двер./ TA23YA / 3500*420*2000</v>
          </cell>
          <cell r="C330">
            <v>1</v>
          </cell>
          <cell r="D330">
            <v>271</v>
          </cell>
          <cell r="E330">
            <v>1.6</v>
          </cell>
          <cell r="G330">
            <v>722595</v>
          </cell>
          <cell r="H330" t="str">
            <v>шт</v>
          </cell>
        </row>
        <row r="331">
          <cell r="B331" t="str">
            <v xml:space="preserve">                    1.2.2.5.2. GALAXY-TA33YA</v>
          </cell>
        </row>
        <row r="332">
          <cell r="A332" t="str">
            <v>D0000046323</v>
          </cell>
          <cell r="B332" t="str">
            <v xml:space="preserve">                        GALAXY GL1275 Брифинг / TA33YA / 1200*900*750</v>
          </cell>
          <cell r="C332">
            <v>2</v>
          </cell>
          <cell r="D332">
            <v>52</v>
          </cell>
          <cell r="E332">
            <v>0.52</v>
          </cell>
          <cell r="G332">
            <v>138107.5</v>
          </cell>
          <cell r="H332" t="str">
            <v>шт</v>
          </cell>
        </row>
        <row r="333">
          <cell r="A333" t="str">
            <v>D0000046322</v>
          </cell>
          <cell r="B333" t="str">
            <v xml:space="preserve">                        GALAXY GL170408 Шкаф для документов / TA33YA / 1752*400*800</v>
          </cell>
          <cell r="C333">
            <v>2</v>
          </cell>
          <cell r="D333">
            <v>89.08</v>
          </cell>
          <cell r="E333">
            <v>0.68</v>
          </cell>
          <cell r="G333">
            <v>220745</v>
          </cell>
          <cell r="H333" t="str">
            <v>шт</v>
          </cell>
        </row>
        <row r="334">
          <cell r="A334" t="str">
            <v>D0000046321</v>
          </cell>
          <cell r="B334" t="str">
            <v xml:space="preserve">                        GALAXY GL210411 Шкаф для документов / TA33YA / 2154*400*1100</v>
          </cell>
          <cell r="C334">
            <v>1</v>
          </cell>
          <cell r="D334">
            <v>150</v>
          </cell>
          <cell r="E334">
            <v>1.2</v>
          </cell>
          <cell r="G334">
            <v>341575</v>
          </cell>
          <cell r="H334" t="str">
            <v>шт</v>
          </cell>
        </row>
        <row r="335">
          <cell r="A335" t="str">
            <v>D0000046319</v>
          </cell>
          <cell r="B335" t="str">
            <v xml:space="preserve">                        GALAXY GL2218L Стол письменный / TA33YA / 2200*1800*750</v>
          </cell>
          <cell r="C335">
            <v>1</v>
          </cell>
          <cell r="D335">
            <v>212</v>
          </cell>
          <cell r="E335">
            <v>1.26</v>
          </cell>
          <cell r="G335">
            <v>472373.75</v>
          </cell>
          <cell r="H335" t="str">
            <v>шт</v>
          </cell>
        </row>
        <row r="336">
          <cell r="B336" t="str">
            <v xml:space="preserve">                    1.2.2.5.3. GALAXY - Шпон груша</v>
          </cell>
        </row>
        <row r="337">
          <cell r="A337" t="str">
            <v>D0000054026</v>
          </cell>
          <cell r="B337" t="str">
            <v xml:space="preserve">                        GALAXY LIGHT CEO1275 Брифинг / Шпон Груша + TA21 / 1200*900*750</v>
          </cell>
          <cell r="C337">
            <v>1</v>
          </cell>
          <cell r="D337">
            <v>52</v>
          </cell>
          <cell r="E337">
            <v>0.52</v>
          </cell>
          <cell r="G337">
            <v>226226</v>
          </cell>
          <cell r="H337" t="str">
            <v>шт</v>
          </cell>
        </row>
        <row r="338">
          <cell r="A338" t="str">
            <v>D0000054022</v>
          </cell>
          <cell r="B338" t="str">
            <v xml:space="preserve">                        GALAXY LIGHT CEO2412 Стол для заседаний /Шпон Груша + TA21 / 2400*1200*750 ( вставка черн)</v>
          </cell>
          <cell r="C338">
            <v>1</v>
          </cell>
          <cell r="D338">
            <v>160</v>
          </cell>
          <cell r="E338">
            <v>1.1000000000000001</v>
          </cell>
          <cell r="G338">
            <v>343950</v>
          </cell>
          <cell r="H338" t="str">
            <v>шт</v>
          </cell>
        </row>
        <row r="339">
          <cell r="A339" t="str">
            <v>D0000054023</v>
          </cell>
          <cell r="B339" t="str">
            <v xml:space="preserve">                        GALAXY LIGHT CEO4214 Стол для заседаний / Шпон Груша + TA21 / 4200*1400*750 ( вставка черн)</v>
          </cell>
          <cell r="C339">
            <v>1</v>
          </cell>
          <cell r="G339">
            <v>631928</v>
          </cell>
          <cell r="H339" t="str">
            <v>шт</v>
          </cell>
        </row>
        <row r="340">
          <cell r="A340" t="str">
            <v>D0000054025</v>
          </cell>
          <cell r="B340" t="str">
            <v xml:space="preserve">                        GALAXY LIGHT XCEO2420B Стол письменный/ Шпон Груша + TA21 / 2400x2000x750</v>
          </cell>
          <cell r="C340">
            <v>1</v>
          </cell>
          <cell r="D340">
            <v>271</v>
          </cell>
          <cell r="E340">
            <v>1.6</v>
          </cell>
          <cell r="G340">
            <v>540940</v>
          </cell>
          <cell r="H340" t="str">
            <v>шт</v>
          </cell>
        </row>
        <row r="341">
          <cell r="B341" t="str">
            <v xml:space="preserve">                    1.2.2.5.3. GALAXY-TA28YA/TA12</v>
          </cell>
        </row>
        <row r="342">
          <cell r="A342" t="str">
            <v>D0000050803</v>
          </cell>
          <cell r="B342" t="str">
            <v xml:space="preserve">                        GALAXY XCEO01924-A  Шкаф со стеклянной дверкой /TA28YA /TA12 1900*400*2400</v>
          </cell>
          <cell r="C342">
            <v>1</v>
          </cell>
          <cell r="D342">
            <v>250</v>
          </cell>
          <cell r="E342">
            <v>1.3</v>
          </cell>
          <cell r="G342">
            <v>416432</v>
          </cell>
          <cell r="H342" t="str">
            <v>шт</v>
          </cell>
        </row>
        <row r="343">
          <cell r="B343" t="str">
            <v xml:space="preserve">                1.2.2.6. ALPINA</v>
          </cell>
        </row>
        <row r="344">
          <cell r="A344" t="str">
            <v>D0000046332</v>
          </cell>
          <cell r="B344" t="str">
            <v xml:space="preserve">                    ALPINA WYN0906 Тумба подкатная / TA23YA / 920*600*650</v>
          </cell>
          <cell r="C344">
            <v>1</v>
          </cell>
          <cell r="D344">
            <v>58</v>
          </cell>
          <cell r="E344">
            <v>0.36</v>
          </cell>
          <cell r="G344">
            <v>79189</v>
          </cell>
          <cell r="H344" t="str">
            <v>шт</v>
          </cell>
        </row>
        <row r="345">
          <cell r="A345" t="str">
            <v>D0000046331</v>
          </cell>
          <cell r="B345" t="str">
            <v xml:space="preserve">                    ALPINA WYN2218R Стол письменный / TA23YA / 2200*1800*750</v>
          </cell>
          <cell r="C345">
            <v>2</v>
          </cell>
          <cell r="D345">
            <v>173.54</v>
          </cell>
          <cell r="E345">
            <v>1.2</v>
          </cell>
          <cell r="G345">
            <v>297479</v>
          </cell>
          <cell r="H345" t="str">
            <v>шт</v>
          </cell>
        </row>
        <row r="346">
          <cell r="A346" t="str">
            <v>D0000046333</v>
          </cell>
          <cell r="B346" t="str">
            <v xml:space="preserve">                    ALPINA WYN2411C Шкаф для документов / TA23YA / 2410*400*1100</v>
          </cell>
          <cell r="C346">
            <v>3</v>
          </cell>
          <cell r="D346">
            <v>170.7</v>
          </cell>
          <cell r="E346">
            <v>0.88</v>
          </cell>
          <cell r="G346">
            <v>294088</v>
          </cell>
          <cell r="H346" t="str">
            <v>шт</v>
          </cell>
        </row>
        <row r="347">
          <cell r="B347" t="str">
            <v xml:space="preserve">                1.2.2.8. FOSTER</v>
          </cell>
        </row>
        <row r="348">
          <cell r="A348" t="str">
            <v>D0000046606</v>
          </cell>
          <cell r="B348" t="str">
            <v xml:space="preserve">                    FOSTER FT1240 Шкаф для документов / TA21 / Серый / 1200*400*2200</v>
          </cell>
          <cell r="C348">
            <v>2</v>
          </cell>
          <cell r="G348">
            <v>304939.8</v>
          </cell>
          <cell r="H348" t="str">
            <v>шт</v>
          </cell>
        </row>
        <row r="349">
          <cell r="A349" t="str">
            <v>D0000038339</v>
          </cell>
          <cell r="B349" t="str">
            <v xml:space="preserve">                    FOSTER FT2412 Шкаф для документов / TA06 / Серый / 2020*400*1200*</v>
          </cell>
          <cell r="C349">
            <v>2</v>
          </cell>
          <cell r="D349">
            <v>147.5</v>
          </cell>
          <cell r="E349">
            <v>0.62</v>
          </cell>
          <cell r="F349">
            <v>258</v>
          </cell>
          <cell r="G349">
            <v>203886</v>
          </cell>
          <cell r="H349" t="str">
            <v>шт</v>
          </cell>
        </row>
        <row r="350">
          <cell r="A350" t="str">
            <v>D0000044338</v>
          </cell>
          <cell r="B350" t="str">
            <v xml:space="preserve">                    FOSTER FT4561 Тумба подкатная / TA06A / Серый / 450*550*610*</v>
          </cell>
          <cell r="C350">
            <v>1</v>
          </cell>
          <cell r="D350">
            <v>32.08</v>
          </cell>
          <cell r="E350">
            <v>0.32</v>
          </cell>
          <cell r="F350">
            <v>259</v>
          </cell>
          <cell r="G350">
            <v>37225</v>
          </cell>
          <cell r="H350" t="str">
            <v>шт</v>
          </cell>
        </row>
        <row r="351">
          <cell r="A351" t="str">
            <v>D0000046605</v>
          </cell>
          <cell r="B351" t="str">
            <v xml:space="preserve">                    FOSTER FT9040D Шкаф для документов / TA21 / Серый / 900*400*2200*</v>
          </cell>
          <cell r="C351">
            <v>1</v>
          </cell>
          <cell r="G351">
            <v>228598.7</v>
          </cell>
          <cell r="H351" t="str">
            <v>шт</v>
          </cell>
        </row>
        <row r="352">
          <cell r="A352" t="str">
            <v>D0000046604</v>
          </cell>
          <cell r="B352" t="str">
            <v xml:space="preserve">                    FOSTER FT9040W Шкаф для одежды / TA21 / Серый / 900*400*2200</v>
          </cell>
          <cell r="C352">
            <v>2</v>
          </cell>
          <cell r="D352">
            <v>156.94</v>
          </cell>
          <cell r="E352">
            <v>0.76</v>
          </cell>
          <cell r="G352">
            <v>228598.7</v>
          </cell>
          <cell r="H352" t="str">
            <v>шт</v>
          </cell>
        </row>
        <row r="353">
          <cell r="B353" t="str">
            <v xml:space="preserve">                1.2.2.9. KYU</v>
          </cell>
        </row>
        <row r="354">
          <cell r="B354" t="str">
            <v xml:space="preserve">                    1.3.3.1. Стол - KYU</v>
          </cell>
        </row>
        <row r="355">
          <cell r="A355" t="str">
            <v>D0000024472</v>
          </cell>
          <cell r="B355" t="str">
            <v xml:space="preserve">                        KY 1040 (T) Греденция / TA17A/TA14B 1000*420*695 *</v>
          </cell>
          <cell r="C355">
            <v>1</v>
          </cell>
          <cell r="D355">
            <v>37</v>
          </cell>
          <cell r="E355">
            <v>0.28999999999999998</v>
          </cell>
          <cell r="F355">
            <v>4673727404077</v>
          </cell>
          <cell r="G355">
            <v>33466</v>
          </cell>
          <cell r="H355" t="str">
            <v>шт</v>
          </cell>
        </row>
        <row r="356">
          <cell r="A356" t="str">
            <v>D0000017838</v>
          </cell>
          <cell r="B356" t="str">
            <v xml:space="preserve">                        KY 1265 Стол письменный / TA17 глянец 1200*650*750 *</v>
          </cell>
          <cell r="C356">
            <v>1</v>
          </cell>
          <cell r="D356">
            <v>300</v>
          </cell>
          <cell r="E356">
            <v>1.95</v>
          </cell>
          <cell r="F356">
            <v>2307000136820</v>
          </cell>
          <cell r="G356">
            <v>120620</v>
          </cell>
          <cell r="H356" t="str">
            <v>шт</v>
          </cell>
        </row>
        <row r="357">
          <cell r="A357" t="str">
            <v>D0000024469</v>
          </cell>
          <cell r="B357" t="str">
            <v xml:space="preserve">                        KY 13 (T) Конференц-приставка / TA17A/TA14B 1300*750*750*</v>
          </cell>
          <cell r="C357">
            <v>1</v>
          </cell>
          <cell r="D357">
            <v>46.56</v>
          </cell>
          <cell r="E357">
            <v>0.2</v>
          </cell>
          <cell r="F357">
            <v>4673727404220</v>
          </cell>
          <cell r="G357">
            <v>89773</v>
          </cell>
          <cell r="H357" t="str">
            <v>шт</v>
          </cell>
        </row>
        <row r="358">
          <cell r="A358" t="str">
            <v>D0000028291</v>
          </cell>
          <cell r="B358" t="str">
            <v xml:space="preserve">                        KY 18D (T) Стол письменный / TA11A/TA12B 1800*1000*750 *</v>
          </cell>
          <cell r="C358">
            <v>1</v>
          </cell>
          <cell r="D358">
            <v>174.5</v>
          </cell>
          <cell r="E358">
            <v>0.71</v>
          </cell>
          <cell r="F358">
            <v>4673727404244</v>
          </cell>
          <cell r="G358">
            <v>84177</v>
          </cell>
          <cell r="H358" t="str">
            <v>шт</v>
          </cell>
        </row>
        <row r="359">
          <cell r="A359" t="str">
            <v>D0000026599</v>
          </cell>
          <cell r="B359" t="str">
            <v xml:space="preserve">                        KY 2212 (T) Стол для заседаний / TA17A/TA14B 2200*1200*750*</v>
          </cell>
          <cell r="C359">
            <v>1</v>
          </cell>
          <cell r="D359">
            <v>93.64</v>
          </cell>
          <cell r="E359">
            <v>0.5</v>
          </cell>
          <cell r="F359">
            <v>4673727404282</v>
          </cell>
          <cell r="G359">
            <v>242047</v>
          </cell>
          <cell r="H359" t="str">
            <v>шт</v>
          </cell>
        </row>
        <row r="360">
          <cell r="A360" t="str">
            <v>D0000018465</v>
          </cell>
          <cell r="B360" t="str">
            <v xml:space="preserve">                        KY 2212 Стол для заседаний / TA17A/TA12 2200*1200*750 *</v>
          </cell>
          <cell r="C360">
            <v>1</v>
          </cell>
          <cell r="D360">
            <v>97</v>
          </cell>
          <cell r="E360">
            <v>0.48</v>
          </cell>
          <cell r="F360">
            <v>2307000236940</v>
          </cell>
          <cell r="G360">
            <v>102347</v>
          </cell>
          <cell r="H360" t="str">
            <v>шт</v>
          </cell>
        </row>
        <row r="361">
          <cell r="A361" t="str">
            <v>D0000024674</v>
          </cell>
          <cell r="B361" t="str">
            <v xml:space="preserve">                        KY 22A (T) Стол письменный / TA17A/TA14B 2200*2090*750*</v>
          </cell>
          <cell r="C361">
            <v>1</v>
          </cell>
          <cell r="D361">
            <v>169</v>
          </cell>
          <cell r="E361">
            <v>0.92</v>
          </cell>
          <cell r="F361">
            <v>2307000458953</v>
          </cell>
          <cell r="G361">
            <v>265810</v>
          </cell>
          <cell r="H361" t="str">
            <v>шт</v>
          </cell>
        </row>
        <row r="362">
          <cell r="A362" t="str">
            <v>D0000027266</v>
          </cell>
          <cell r="B362" t="str">
            <v xml:space="preserve">                        KY 3416 (T) Стол для заседаний / TA11A/TA12B 3400*1600*750 *</v>
          </cell>
          <cell r="C362">
            <v>1</v>
          </cell>
          <cell r="D362">
            <v>380</v>
          </cell>
          <cell r="E362">
            <v>1.5</v>
          </cell>
          <cell r="F362">
            <v>4673727404329</v>
          </cell>
          <cell r="G362">
            <v>171783</v>
          </cell>
          <cell r="H362" t="str">
            <v>шт</v>
          </cell>
        </row>
        <row r="363">
          <cell r="A363" t="str">
            <v>D0000028292</v>
          </cell>
          <cell r="B363" t="str">
            <v xml:space="preserve">                        KY 8080 (T) Стол журнальный / TA17A/TA14B 800*800*470*</v>
          </cell>
          <cell r="C363">
            <v>1</v>
          </cell>
          <cell r="D363">
            <v>27.94</v>
          </cell>
          <cell r="E363">
            <v>0.13</v>
          </cell>
          <cell r="F363">
            <v>4673727404374</v>
          </cell>
          <cell r="G363">
            <v>93973</v>
          </cell>
          <cell r="H363" t="str">
            <v>шт</v>
          </cell>
        </row>
        <row r="364">
          <cell r="A364" t="str">
            <v>D0000028296</v>
          </cell>
          <cell r="B364" t="str">
            <v xml:space="preserve">                        KY M45 (T) Тумба подкатная c 3-мя ящиками / TA11A/TA12B 450*550*500 *</v>
          </cell>
          <cell r="C364">
            <v>1</v>
          </cell>
          <cell r="D364">
            <v>24</v>
          </cell>
          <cell r="E364">
            <v>0.25</v>
          </cell>
          <cell r="F364">
            <v>4673727404428</v>
          </cell>
          <cell r="G364">
            <v>59031</v>
          </cell>
          <cell r="H364" t="str">
            <v>шт</v>
          </cell>
        </row>
        <row r="365">
          <cell r="A365" t="str">
            <v>D0000028297</v>
          </cell>
          <cell r="B365" t="str">
            <v xml:space="preserve">                        KY M45 (T) Тумба подкатная c 3-мя ящиками / TA17A/TA14B 450*550*500*</v>
          </cell>
          <cell r="C365">
            <v>3</v>
          </cell>
          <cell r="D365">
            <v>34.200000000000003</v>
          </cell>
          <cell r="E365">
            <v>0.18</v>
          </cell>
          <cell r="F365">
            <v>4673727404435</v>
          </cell>
          <cell r="G365">
            <v>89587</v>
          </cell>
          <cell r="H365" t="str">
            <v>шт</v>
          </cell>
        </row>
        <row r="366">
          <cell r="A366" t="str">
            <v>D0000028293</v>
          </cell>
          <cell r="B366" t="str">
            <v xml:space="preserve">                        KY13 (T) Конференц-приставка / TA11A/TA12B 1300*750*750</v>
          </cell>
          <cell r="C366">
            <v>1</v>
          </cell>
          <cell r="D366">
            <v>73.89</v>
          </cell>
          <cell r="E366">
            <v>0.21</v>
          </cell>
          <cell r="F366">
            <v>4673727404503</v>
          </cell>
          <cell r="G366">
            <v>109945</v>
          </cell>
          <cell r="H366" t="str">
            <v>шт</v>
          </cell>
        </row>
        <row r="367">
          <cell r="A367" t="str">
            <v>D0000025960</v>
          </cell>
          <cell r="B367" t="str">
            <v xml:space="preserve">                        KY22A Стол письменный / TA17A/TA14B 2200*2090*750*</v>
          </cell>
          <cell r="C367">
            <v>1</v>
          </cell>
          <cell r="D367">
            <v>170</v>
          </cell>
          <cell r="E367">
            <v>0.81</v>
          </cell>
          <cell r="F367">
            <v>4673727404541</v>
          </cell>
          <cell r="G367">
            <v>265810</v>
          </cell>
          <cell r="H367" t="str">
            <v>шт</v>
          </cell>
        </row>
        <row r="368">
          <cell r="B368" t="str">
            <v xml:space="preserve">                    1.3.3.2. Шкаф - KYU</v>
          </cell>
        </row>
        <row r="369">
          <cell r="A369" t="str">
            <v>D0000028458</v>
          </cell>
          <cell r="B369" t="str">
            <v xml:space="preserve">                        KY 1215G (T) Каркас шкафа двухдверного/ TA17A/TA14B 900*420*2200*</v>
          </cell>
          <cell r="C369">
            <v>22</v>
          </cell>
          <cell r="D369">
            <v>105</v>
          </cell>
          <cell r="E369">
            <v>0.39</v>
          </cell>
          <cell r="F369">
            <v>4673727404114</v>
          </cell>
          <cell r="G369">
            <v>0.01</v>
          </cell>
          <cell r="H369" t="str">
            <v>шт</v>
          </cell>
        </row>
        <row r="370">
          <cell r="A370" t="str">
            <v>D0000026946</v>
          </cell>
          <cell r="B370" t="str">
            <v xml:space="preserve">                        KY 1215G (T) Шкаф двухдверный (стекл. фасад) ручки шпон / TA17A/TA14B/ALGREY 900*420*2200*</v>
          </cell>
          <cell r="C370">
            <v>5</v>
          </cell>
          <cell r="D370">
            <v>105.25</v>
          </cell>
          <cell r="E370">
            <v>0.39</v>
          </cell>
          <cell r="F370">
            <v>4673727404121</v>
          </cell>
          <cell r="G370">
            <v>134071</v>
          </cell>
          <cell r="H370" t="str">
            <v>шт</v>
          </cell>
        </row>
        <row r="371">
          <cell r="A371" t="str">
            <v>D0000023710</v>
          </cell>
          <cell r="B371" t="str">
            <v xml:space="preserve">                        KY 1215G Шкаф двухдверный (стекл. фасад) ручки кнопки / TA17A/TA14B 900*420*2200*</v>
          </cell>
          <cell r="C371">
            <v>1</v>
          </cell>
          <cell r="D371">
            <v>62</v>
          </cell>
          <cell r="E371">
            <v>0.39</v>
          </cell>
          <cell r="F371">
            <v>4673727404152</v>
          </cell>
          <cell r="G371">
            <v>73345</v>
          </cell>
          <cell r="H371" t="str">
            <v>шт</v>
          </cell>
        </row>
        <row r="372">
          <cell r="A372" t="str">
            <v>D0000017424</v>
          </cell>
          <cell r="B372" t="str">
            <v xml:space="preserve">                        KY 1215G Шкаф двухдверный, ручки кнопки / TA11A/TA12B 900*420*2200 *</v>
          </cell>
          <cell r="C372">
            <v>1</v>
          </cell>
          <cell r="D372">
            <v>117.6</v>
          </cell>
          <cell r="E372">
            <v>0.4</v>
          </cell>
          <cell r="F372">
            <v>4673727404169</v>
          </cell>
          <cell r="G372">
            <v>153984</v>
          </cell>
          <cell r="H372" t="str">
            <v>шт</v>
          </cell>
        </row>
        <row r="373">
          <cell r="A373" t="str">
            <v>D0000024473</v>
          </cell>
          <cell r="B373" t="str">
            <v xml:space="preserve">                        KY G2150 (T) Греденция / TA17A/TA14B 2100*500*696*</v>
          </cell>
          <cell r="C373">
            <v>4</v>
          </cell>
          <cell r="D373">
            <v>124</v>
          </cell>
          <cell r="E373">
            <v>0.57999999999999996</v>
          </cell>
          <cell r="F373">
            <v>4673727404411</v>
          </cell>
          <cell r="G373">
            <v>201054</v>
          </cell>
          <cell r="H373" t="str">
            <v>шт</v>
          </cell>
        </row>
        <row r="374">
          <cell r="A374" t="str">
            <v>D0000028295</v>
          </cell>
          <cell r="B374" t="str">
            <v xml:space="preserve">                        KY1040 (T) Греденция / TA11A/TA12B 1000*420*695</v>
          </cell>
          <cell r="C374">
            <v>1</v>
          </cell>
          <cell r="D374">
            <v>26</v>
          </cell>
          <cell r="E374">
            <v>0.28999999999999998</v>
          </cell>
          <cell r="F374">
            <v>4673727404480</v>
          </cell>
          <cell r="G374">
            <v>82598</v>
          </cell>
          <cell r="H374" t="str">
            <v>шт</v>
          </cell>
        </row>
        <row r="375">
          <cell r="B375" t="str">
            <v xml:space="preserve">                    1.3.3.4. Комплектующие KYU</v>
          </cell>
        </row>
        <row r="376">
          <cell r="A376" t="str">
            <v>D0000027428</v>
          </cell>
          <cell r="B376" t="str">
            <v xml:space="preserve">                        KY 1215U (T) Шкаф двухдверный / TA17A/TA14B 900*420*2200 3/3</v>
          </cell>
          <cell r="C376">
            <v>1</v>
          </cell>
          <cell r="D376">
            <v>110</v>
          </cell>
          <cell r="E376">
            <v>0.45</v>
          </cell>
          <cell r="G376">
            <v>13400</v>
          </cell>
          <cell r="H376" t="str">
            <v>шт</v>
          </cell>
        </row>
        <row r="377">
          <cell r="A377" t="str">
            <v>D0000026788</v>
          </cell>
          <cell r="B377" t="str">
            <v xml:space="preserve">                        KY Handle Ручка для шкафа / TA11A 200*100*25</v>
          </cell>
          <cell r="C377">
            <v>2</v>
          </cell>
          <cell r="D377">
            <v>0.1</v>
          </cell>
          <cell r="E377">
            <v>0.01</v>
          </cell>
          <cell r="G377">
            <v>2366</v>
          </cell>
          <cell r="H377" t="str">
            <v>шт</v>
          </cell>
        </row>
        <row r="378">
          <cell r="A378" t="str">
            <v>D0000026789</v>
          </cell>
          <cell r="B378" t="str">
            <v xml:space="preserve">                        KY Handle Ручка для шкафа / TA17A 200*100*25*</v>
          </cell>
          <cell r="C378">
            <v>10</v>
          </cell>
          <cell r="D378">
            <v>0.5</v>
          </cell>
          <cell r="E378">
            <v>1E-3</v>
          </cell>
          <cell r="G378">
            <v>1707</v>
          </cell>
          <cell r="H378" t="str">
            <v>шт</v>
          </cell>
        </row>
        <row r="379">
          <cell r="A379" t="str">
            <v>D0000047226</v>
          </cell>
          <cell r="B379" t="str">
            <v xml:space="preserve">                        KY Handle Ручка для шкафа D20</v>
          </cell>
          <cell r="C379">
            <v>500</v>
          </cell>
          <cell r="D379">
            <v>1E-3</v>
          </cell>
          <cell r="E379">
            <v>1E-3</v>
          </cell>
          <cell r="G379">
            <v>1</v>
          </cell>
          <cell r="H379" t="str">
            <v>шт</v>
          </cell>
        </row>
        <row r="380">
          <cell r="A380" t="str">
            <v>D0000030185</v>
          </cell>
          <cell r="B380" t="str">
            <v xml:space="preserve">                        Стекло закаленное, 8 мм для письменного стола KY18D (T) TA11A/TA12B (черное)</v>
          </cell>
          <cell r="C380">
            <v>11</v>
          </cell>
          <cell r="G380">
            <v>1</v>
          </cell>
          <cell r="H380" t="str">
            <v>шт</v>
          </cell>
        </row>
        <row r="381">
          <cell r="B381" t="str">
            <v xml:space="preserve">            1.2.3. Бизнес класс</v>
          </cell>
        </row>
        <row r="382">
          <cell r="B382" t="str">
            <v xml:space="preserve">                1.2.3.2. ARES LUX - TA28YA</v>
          </cell>
        </row>
        <row r="383">
          <cell r="A383" t="str">
            <v>D0000051267</v>
          </cell>
          <cell r="B383" t="str">
            <v xml:space="preserve">                    ARES LUX WNS2118W Шкаф /TA28YA /TA12 /2150*400*2000</v>
          </cell>
          <cell r="C383">
            <v>6</v>
          </cell>
          <cell r="D383">
            <v>194</v>
          </cell>
          <cell r="E383">
            <v>1.2</v>
          </cell>
          <cell r="G383">
            <v>398492</v>
          </cell>
          <cell r="H383" t="str">
            <v>шт</v>
          </cell>
        </row>
        <row r="384">
          <cell r="A384" t="str">
            <v>D0000051246</v>
          </cell>
          <cell r="B384" t="str">
            <v xml:space="preserve">                    ARES LUX WNS2216L Cтол письменный с боковой тумбой /TA28YA /TA12 /2200*1600*756</v>
          </cell>
          <cell r="C384">
            <v>6</v>
          </cell>
          <cell r="D384">
            <v>135</v>
          </cell>
          <cell r="E384">
            <v>1.1000000000000001</v>
          </cell>
          <cell r="G384">
            <v>269310</v>
          </cell>
          <cell r="H384" t="str">
            <v>шт</v>
          </cell>
        </row>
        <row r="385">
          <cell r="A385" t="str">
            <v>D0000051247</v>
          </cell>
          <cell r="B385" t="str">
            <v xml:space="preserve">                    ARES LUX WNS2216R Cтол письменный с боковой тумбой /TA28YA /TA12 /2200*1600*756</v>
          </cell>
          <cell r="C385">
            <v>6</v>
          </cell>
          <cell r="D385">
            <v>135</v>
          </cell>
          <cell r="E385">
            <v>1.1000000000000001</v>
          </cell>
          <cell r="G385">
            <v>269310</v>
          </cell>
          <cell r="H385" t="str">
            <v>шт</v>
          </cell>
        </row>
        <row r="386">
          <cell r="A386" t="str">
            <v>D0000054424</v>
          </cell>
          <cell r="B386" t="str">
            <v xml:space="preserve">                    ARES LUX WNS2416R Cтол письменный с боковой тумбой /TA28YA /TA12 /2400x1600x750</v>
          </cell>
          <cell r="C386">
            <v>1</v>
          </cell>
          <cell r="G386">
            <v>333052</v>
          </cell>
          <cell r="H386" t="str">
            <v>шт</v>
          </cell>
        </row>
        <row r="387">
          <cell r="B387" t="str">
            <v xml:space="preserve">                1.2.3.3. SUPERJET шпон</v>
          </cell>
        </row>
        <row r="388">
          <cell r="B388" t="str">
            <v xml:space="preserve">                    1.2.10.1 SUPERJET шпон Дуб темный (Закрытые поры)</v>
          </cell>
        </row>
        <row r="389">
          <cell r="A389" t="str">
            <v>D0000036989</v>
          </cell>
          <cell r="B389" t="str">
            <v xml:space="preserve">                        SJ-1560 (T) Шкаф для документов низкий / TA60YA / 1500*600*537</v>
          </cell>
          <cell r="C389">
            <v>5</v>
          </cell>
          <cell r="D389">
            <v>88</v>
          </cell>
          <cell r="E389">
            <v>0.7</v>
          </cell>
          <cell r="F389">
            <v>4673727408846</v>
          </cell>
          <cell r="G389">
            <v>121424</v>
          </cell>
          <cell r="H389" t="str">
            <v>шт</v>
          </cell>
        </row>
        <row r="390">
          <cell r="A390" t="str">
            <v>D0000036990</v>
          </cell>
          <cell r="B390" t="str">
            <v xml:space="preserve">                        SJ-8290 (T) Шкаф для документов/ TA60YA / 1000*422*900</v>
          </cell>
          <cell r="C390">
            <v>1</v>
          </cell>
          <cell r="D390">
            <v>49</v>
          </cell>
          <cell r="E390">
            <v>0.2</v>
          </cell>
          <cell r="F390">
            <v>4673727408860</v>
          </cell>
          <cell r="G390">
            <v>65985</v>
          </cell>
          <cell r="H390" t="str">
            <v>шт</v>
          </cell>
        </row>
        <row r="391">
          <cell r="B391" t="str">
            <v xml:space="preserve">                    1.2.10.2 SUPERJET шпон Дуб темный дымчатый (Открытые поры)</v>
          </cell>
        </row>
        <row r="392">
          <cell r="A392" t="str">
            <v>D0000046861</v>
          </cell>
          <cell r="B392" t="str">
            <v xml:space="preserve">                        SJ-8290 (T) Шкаф для документов/ TA60YA / 820*422*900</v>
          </cell>
          <cell r="C392">
            <v>9</v>
          </cell>
          <cell r="D392">
            <v>49</v>
          </cell>
          <cell r="E392">
            <v>0.2</v>
          </cell>
          <cell r="G392">
            <v>65985</v>
          </cell>
          <cell r="H392" t="str">
            <v>шт</v>
          </cell>
        </row>
        <row r="393">
          <cell r="A393" t="str">
            <v>D0000043246</v>
          </cell>
          <cell r="B393" t="str">
            <v xml:space="preserve">                        SJT121 Стол письменный, правый / TA60YA / 2280*1300*740</v>
          </cell>
          <cell r="C393">
            <v>3</v>
          </cell>
          <cell r="D393">
            <v>60</v>
          </cell>
          <cell r="E393">
            <v>0.25</v>
          </cell>
          <cell r="F393">
            <v>4673727408907</v>
          </cell>
          <cell r="G393">
            <v>151154</v>
          </cell>
          <cell r="H393" t="str">
            <v>шт</v>
          </cell>
        </row>
        <row r="394">
          <cell r="A394" t="str">
            <v>D0000042783</v>
          </cell>
          <cell r="B394" t="str">
            <v xml:space="preserve">                        SJT301 Тумба подкатная / TA60YA / 440*557*580</v>
          </cell>
          <cell r="C394">
            <v>1</v>
          </cell>
          <cell r="D394">
            <v>31</v>
          </cell>
          <cell r="E394">
            <v>0.17</v>
          </cell>
          <cell r="F394">
            <v>4673727408914</v>
          </cell>
          <cell r="G394">
            <v>51411</v>
          </cell>
          <cell r="H394" t="str">
            <v>шт</v>
          </cell>
        </row>
        <row r="395">
          <cell r="A395" t="str">
            <v>D0000042756</v>
          </cell>
          <cell r="B395" t="str">
            <v xml:space="preserve">                        SJT302 Шкаф для документов/ TA60YA / 1500*600*537</v>
          </cell>
          <cell r="C395">
            <v>10</v>
          </cell>
          <cell r="D395">
            <v>97.85</v>
          </cell>
          <cell r="E395">
            <v>0.69</v>
          </cell>
          <cell r="F395">
            <v>4673727408921</v>
          </cell>
          <cell r="G395">
            <v>102750</v>
          </cell>
          <cell r="H395" t="str">
            <v>шт</v>
          </cell>
        </row>
        <row r="396">
          <cell r="A396" t="str">
            <v>D0000042788</v>
          </cell>
          <cell r="B396" t="str">
            <v xml:space="preserve">                        SJT401 Шкаф для документов / TA60YA / 820*422*900</v>
          </cell>
          <cell r="C396">
            <v>7</v>
          </cell>
          <cell r="D396">
            <v>48</v>
          </cell>
          <cell r="E396">
            <v>0.25</v>
          </cell>
          <cell r="F396">
            <v>4673727408938</v>
          </cell>
          <cell r="G396">
            <v>80319</v>
          </cell>
          <cell r="H396" t="str">
            <v>шт</v>
          </cell>
        </row>
        <row r="397">
          <cell r="A397" t="str">
            <v>D0000042784</v>
          </cell>
          <cell r="B397" t="str">
            <v xml:space="preserve">                        SJT402 Шкаф с комбинированным наполнением / TA60YA / 820*400*2060</v>
          </cell>
          <cell r="C397">
            <v>4</v>
          </cell>
          <cell r="D397">
            <v>115</v>
          </cell>
          <cell r="E397">
            <v>0.28000000000000003</v>
          </cell>
          <cell r="F397">
            <v>4673727408945</v>
          </cell>
          <cell r="G397">
            <v>146819</v>
          </cell>
          <cell r="H397" t="str">
            <v>шт</v>
          </cell>
        </row>
        <row r="398">
          <cell r="A398" t="str">
            <v>D0000042785</v>
          </cell>
          <cell r="B398" t="str">
            <v xml:space="preserve">                        SJT412 Шкаф с комбинированным наполнением / TA60YA / 1000*422*1600</v>
          </cell>
          <cell r="C398">
            <v>10</v>
          </cell>
          <cell r="D398">
            <v>90</v>
          </cell>
          <cell r="E398">
            <v>0.28000000000000003</v>
          </cell>
          <cell r="F398">
            <v>4673727408952</v>
          </cell>
          <cell r="G398">
            <v>142354</v>
          </cell>
          <cell r="H398" t="str">
            <v>шт</v>
          </cell>
        </row>
        <row r="399">
          <cell r="B399" t="str">
            <v xml:space="preserve">                1.2.3.4. AURUS</v>
          </cell>
        </row>
        <row r="400">
          <cell r="A400" t="str">
            <v>D0000053876</v>
          </cell>
          <cell r="B400" t="str">
            <v xml:space="preserve">                    AD0420G-L/ Шкаф, стекл. двери, левый / корич.стекло / TA102/ 450*420*2030</v>
          </cell>
          <cell r="C400">
            <v>1</v>
          </cell>
          <cell r="G400">
            <v>44021</v>
          </cell>
          <cell r="H400" t="str">
            <v>шт</v>
          </cell>
        </row>
        <row r="401">
          <cell r="A401" t="str">
            <v>D0000053877</v>
          </cell>
          <cell r="B401" t="str">
            <v xml:space="preserve">                    AD0420G-R/ Шкаф, стекл. двери, правый / корич.стекло / TA102/ 450*420*2030</v>
          </cell>
          <cell r="C401">
            <v>1</v>
          </cell>
          <cell r="G401">
            <v>44021</v>
          </cell>
          <cell r="H401" t="str">
            <v>шт</v>
          </cell>
        </row>
        <row r="402">
          <cell r="A402" t="str">
            <v>D0000054479</v>
          </cell>
          <cell r="B402" t="str">
            <v xml:space="preserve">                    AD1818 Cтол письменный с боковой тумбой / TA28YA/TA12/ 1800*1800*750</v>
          </cell>
          <cell r="C402">
            <v>10</v>
          </cell>
          <cell r="G402">
            <v>150000</v>
          </cell>
          <cell r="H402" t="str">
            <v>шт</v>
          </cell>
        </row>
        <row r="403">
          <cell r="A403" t="str">
            <v>D0000053880</v>
          </cell>
          <cell r="B403" t="str">
            <v xml:space="preserve">                    Cus447/ Дверь шкафа, дерев / TA102 / 447*20*2016</v>
          </cell>
          <cell r="C403">
            <v>4</v>
          </cell>
          <cell r="G403">
            <v>1</v>
          </cell>
          <cell r="H403" t="str">
            <v>шт</v>
          </cell>
        </row>
        <row r="404">
          <cell r="A404" t="str">
            <v>D0000054062</v>
          </cell>
          <cell r="B404" t="str">
            <v xml:space="preserve">                    LN1408 / Греденция / TA29YA/TA102/ 1440*400*800</v>
          </cell>
          <cell r="C404">
            <v>3</v>
          </cell>
          <cell r="D404">
            <v>75</v>
          </cell>
          <cell r="E404">
            <v>0.26</v>
          </cell>
          <cell r="G404">
            <v>102496</v>
          </cell>
          <cell r="H404" t="str">
            <v>шт</v>
          </cell>
        </row>
        <row r="405">
          <cell r="A405" t="str">
            <v>D0000053875</v>
          </cell>
          <cell r="B405" t="str">
            <v xml:space="preserve">                SN2421  / Шкаф / TA28YA/TA12/ 2400*420*2100</v>
          </cell>
          <cell r="C405">
            <v>1</v>
          </cell>
          <cell r="G405">
            <v>199734</v>
          </cell>
          <cell r="H405" t="str">
            <v>шт</v>
          </cell>
        </row>
        <row r="406">
          <cell r="B406" t="str">
            <v xml:space="preserve">            LFE2708 Диван Raphael 2765*950*800</v>
          </cell>
        </row>
        <row r="407">
          <cell r="A407" t="str">
            <v>D0000055226</v>
          </cell>
          <cell r="B407" t="str">
            <v xml:space="preserve">                ----//----</v>
          </cell>
          <cell r="C407">
            <v>1</v>
          </cell>
          <cell r="G407">
            <v>1</v>
          </cell>
          <cell r="H407" t="str">
            <v>шт</v>
          </cell>
        </row>
        <row r="408">
          <cell r="A408" t="str">
            <v>D0000055225</v>
          </cell>
          <cell r="B408" t="str">
            <v xml:space="preserve">            MS2822 Стол с боковой тумбой, правый 2800*2200*750</v>
          </cell>
          <cell r="C408">
            <v>1</v>
          </cell>
          <cell r="G408">
            <v>1</v>
          </cell>
          <cell r="H408" t="str">
            <v>шт</v>
          </cell>
        </row>
        <row r="409">
          <cell r="A409" t="str">
            <v>D0000055223</v>
          </cell>
          <cell r="B409" t="str">
            <v xml:space="preserve">            NHD2420 Стол 2400*2000*750</v>
          </cell>
          <cell r="C409">
            <v>1</v>
          </cell>
          <cell r="G409">
            <v>1</v>
          </cell>
          <cell r="H409" t="str">
            <v>шт</v>
          </cell>
        </row>
        <row r="410">
          <cell r="A410" t="str">
            <v>D0000055224</v>
          </cell>
          <cell r="B410" t="str">
            <v xml:space="preserve">            NHD2724 Шкаф  2740*400*2425</v>
          </cell>
          <cell r="C410">
            <v>1</v>
          </cell>
          <cell r="G410">
            <v>1</v>
          </cell>
          <cell r="H410" t="str">
            <v>шт</v>
          </cell>
        </row>
        <row r="411">
          <cell r="A411" t="str">
            <v>D0000055452</v>
          </cell>
          <cell r="B411" t="str">
            <v xml:space="preserve">            Шкаф 4800*470*2430</v>
          </cell>
          <cell r="C411">
            <v>1</v>
          </cell>
          <cell r="G411">
            <v>1</v>
          </cell>
          <cell r="H411" t="str">
            <v>шт</v>
          </cell>
        </row>
        <row r="412">
          <cell r="B412" t="str">
            <v xml:space="preserve">        1.3. СПЕЦЗАКАЗЫ</v>
          </cell>
        </row>
        <row r="413">
          <cell r="B413" t="str">
            <v xml:space="preserve">            1.3.10. DIAMOND - Спецзаказ</v>
          </cell>
        </row>
        <row r="414">
          <cell r="A414" t="str">
            <v>D0000053019</v>
          </cell>
          <cell r="B414" t="str">
            <v xml:space="preserve">                DIAMOND SUZ9618 / Стол переговоров  / TA57YA /9600*1800*750 </v>
          </cell>
          <cell r="C414">
            <v>1</v>
          </cell>
          <cell r="D414">
            <v>1056</v>
          </cell>
          <cell r="E414">
            <v>4.72</v>
          </cell>
          <cell r="G414">
            <v>2482495</v>
          </cell>
          <cell r="H414" t="str">
            <v>шт</v>
          </cell>
        </row>
        <row r="415">
          <cell r="B415" t="str">
            <v xml:space="preserve">            1.3.10. PRIVILEGE - Спецзаказ</v>
          </cell>
        </row>
        <row r="416">
          <cell r="B416" t="str">
            <v xml:space="preserve">                1.3.10.1 ЛИВНЫ</v>
          </cell>
        </row>
        <row r="417">
          <cell r="A417" t="str">
            <v>D0000053014</v>
          </cell>
          <cell r="B417" t="str">
            <v xml:space="preserve">                    PV3614 Стол переговоров (2 опоры) / TA20D / 3600*1400*780</v>
          </cell>
          <cell r="C417">
            <v>1</v>
          </cell>
          <cell r="D417">
            <v>278</v>
          </cell>
          <cell r="E417">
            <v>1.2</v>
          </cell>
          <cell r="G417">
            <v>1591592</v>
          </cell>
          <cell r="H417" t="str">
            <v>шт</v>
          </cell>
        </row>
        <row r="418">
          <cell r="A418" t="str">
            <v>D0000053015</v>
          </cell>
          <cell r="B418" t="str">
            <v xml:space="preserve">                    PV9078 Тумба угловая / TA20D / 900*600*780</v>
          </cell>
          <cell r="C418">
            <v>1</v>
          </cell>
          <cell r="D418">
            <v>53</v>
          </cell>
          <cell r="E418">
            <v>0.36</v>
          </cell>
          <cell r="G418">
            <v>520677</v>
          </cell>
          <cell r="H418" t="str">
            <v>шт</v>
          </cell>
        </row>
        <row r="419">
          <cell r="A419" t="str">
            <v>D0000053013</v>
          </cell>
          <cell r="B419" t="str">
            <v xml:space="preserve">                    PVGB-1992 Греденция / TA20D / 1960*500*920</v>
          </cell>
          <cell r="C419">
            <v>1</v>
          </cell>
          <cell r="D419">
            <v>150</v>
          </cell>
          <cell r="E419">
            <v>0.82</v>
          </cell>
          <cell r="G419">
            <v>455596</v>
          </cell>
          <cell r="H419" t="str">
            <v>шт</v>
          </cell>
        </row>
        <row r="420">
          <cell r="B420" t="str">
            <v xml:space="preserve">                    Панели_ФИНАЛ</v>
          </cell>
        </row>
        <row r="421">
          <cell r="A421" t="str">
            <v>D0000053538</v>
          </cell>
          <cell r="B421" t="str">
            <v xml:space="preserve">                        PVKS-25 / TA20D / 156*156*2500_стена В</v>
          </cell>
          <cell r="C421">
            <v>3</v>
          </cell>
          <cell r="G421">
            <v>375990</v>
          </cell>
          <cell r="H421" t="str">
            <v>шт</v>
          </cell>
        </row>
        <row r="422">
          <cell r="A422" t="str">
            <v>D0000053537</v>
          </cell>
          <cell r="B422" t="str">
            <v xml:space="preserve">                        PVKS-25 / TA20D / 173*81*2500_стена В</v>
          </cell>
          <cell r="C422">
            <v>3</v>
          </cell>
          <cell r="G422">
            <v>270050</v>
          </cell>
          <cell r="H422" t="str">
            <v>шт</v>
          </cell>
        </row>
        <row r="423">
          <cell r="A423" t="str">
            <v>D0000053553</v>
          </cell>
          <cell r="B423" t="str">
            <v xml:space="preserve">                        PVKS-25 / TA20D/ 156*156*2500_стена D</v>
          </cell>
          <cell r="C423">
            <v>1</v>
          </cell>
          <cell r="G423">
            <v>375990</v>
          </cell>
          <cell r="H423" t="str">
            <v>шт</v>
          </cell>
        </row>
        <row r="424">
          <cell r="A424" t="str">
            <v>D0000053552</v>
          </cell>
          <cell r="B424" t="str">
            <v xml:space="preserve">                        PVKS-25 / TA20D/ 173*81*2500_стена D</v>
          </cell>
          <cell r="C424">
            <v>1</v>
          </cell>
          <cell r="G424">
            <v>270050</v>
          </cell>
          <cell r="H424" t="str">
            <v>шт</v>
          </cell>
        </row>
        <row r="425">
          <cell r="A425" t="str">
            <v>D0000053531</v>
          </cell>
          <cell r="B425" t="str">
            <v xml:space="preserve">                        PVKS2-25 / TA20D / 172*172*2500_стена А</v>
          </cell>
          <cell r="C425">
            <v>1</v>
          </cell>
          <cell r="G425">
            <v>323999</v>
          </cell>
          <cell r="H425" t="str">
            <v>шт</v>
          </cell>
        </row>
        <row r="426">
          <cell r="A426" t="str">
            <v>D0000053539</v>
          </cell>
          <cell r="B426" t="str">
            <v xml:space="preserve">                        PVKS2-25 / TA20D / 172*172*2500_стена В</v>
          </cell>
          <cell r="C426">
            <v>2</v>
          </cell>
          <cell r="G426">
            <v>360920</v>
          </cell>
          <cell r="H426" t="str">
            <v>шт</v>
          </cell>
        </row>
        <row r="427">
          <cell r="A427" t="str">
            <v>D0000053557</v>
          </cell>
          <cell r="B427" t="str">
            <v xml:space="preserve">                        PVKS2-25 / TA20D/ 172*172*2500_стена Е</v>
          </cell>
          <cell r="C427">
            <v>4</v>
          </cell>
          <cell r="G427">
            <v>323999</v>
          </cell>
          <cell r="H427" t="str">
            <v>шт</v>
          </cell>
        </row>
        <row r="428">
          <cell r="A428" t="str">
            <v>D0000053547</v>
          </cell>
          <cell r="B428" t="str">
            <v xml:space="preserve">                        PVKS25 / TA20D/ 173*81*2500_стена С</v>
          </cell>
          <cell r="C428">
            <v>2</v>
          </cell>
          <cell r="G428">
            <v>270050</v>
          </cell>
          <cell r="H428" t="str">
            <v>шт</v>
          </cell>
        </row>
        <row r="429">
          <cell r="A429" t="str">
            <v>D0000053529</v>
          </cell>
          <cell r="B429" t="str">
            <v xml:space="preserve">                        PVKSB-25L / TA20D / 127*81*2500_стена А</v>
          </cell>
          <cell r="C429">
            <v>1</v>
          </cell>
          <cell r="G429">
            <v>433104</v>
          </cell>
          <cell r="H429" t="str">
            <v>шт</v>
          </cell>
        </row>
        <row r="430">
          <cell r="A430" t="str">
            <v>D0000053535</v>
          </cell>
          <cell r="B430" t="str">
            <v xml:space="preserve">                        PVKSB-25L / TA20D / 127*81*2500_стена В</v>
          </cell>
          <cell r="C430">
            <v>1</v>
          </cell>
          <cell r="G430">
            <v>433104</v>
          </cell>
          <cell r="H430" t="str">
            <v>шт</v>
          </cell>
        </row>
        <row r="431">
          <cell r="A431" t="str">
            <v>D0000053551</v>
          </cell>
          <cell r="B431" t="str">
            <v xml:space="preserve">                        PVKSB-25L / TA20D/ 127*81*2500_стена D</v>
          </cell>
          <cell r="C431">
            <v>2</v>
          </cell>
          <cell r="G431">
            <v>433104</v>
          </cell>
          <cell r="H431" t="str">
            <v>шт</v>
          </cell>
        </row>
        <row r="432">
          <cell r="A432" t="str">
            <v>D0000053530</v>
          </cell>
          <cell r="B432" t="str">
            <v xml:space="preserve">                        PVKSB-25R / TA20D / 127*81*2500_стена А</v>
          </cell>
          <cell r="C432">
            <v>1</v>
          </cell>
          <cell r="G432">
            <v>433104</v>
          </cell>
          <cell r="H432" t="str">
            <v>шт</v>
          </cell>
        </row>
        <row r="433">
          <cell r="A433" t="str">
            <v>D0000053536</v>
          </cell>
          <cell r="B433" t="str">
            <v xml:space="preserve">                        PVKSB-25R / TA20D / 127*81*2500_стена В</v>
          </cell>
          <cell r="C433">
            <v>2</v>
          </cell>
          <cell r="G433">
            <v>433104</v>
          </cell>
          <cell r="H433" t="str">
            <v>шт</v>
          </cell>
        </row>
        <row r="434">
          <cell r="A434" t="str">
            <v>D0000053533</v>
          </cell>
          <cell r="B434" t="str">
            <v xml:space="preserve">                        PVST1225 / TA20D+ткань / 299*65*2500_стена А</v>
          </cell>
          <cell r="C434">
            <v>1</v>
          </cell>
          <cell r="G434">
            <v>130805</v>
          </cell>
          <cell r="H434" t="str">
            <v>шт</v>
          </cell>
        </row>
        <row r="435">
          <cell r="A435" t="str">
            <v>D0000053534</v>
          </cell>
          <cell r="B435" t="str">
            <v xml:space="preserve">                        PVST1225 / TA20D+ткань / 365*65*2500_стена А</v>
          </cell>
          <cell r="C435">
            <v>1</v>
          </cell>
          <cell r="G435">
            <v>158534</v>
          </cell>
          <cell r="H435" t="str">
            <v>шт</v>
          </cell>
        </row>
        <row r="436">
          <cell r="A436" t="str">
            <v>D0000053541</v>
          </cell>
          <cell r="B436" t="str">
            <v xml:space="preserve">                        PVST1225 / TA20D+ткань / 803*65*2500_стена В</v>
          </cell>
          <cell r="C436">
            <v>1</v>
          </cell>
          <cell r="G436">
            <v>349317</v>
          </cell>
          <cell r="H436" t="str">
            <v>шт</v>
          </cell>
        </row>
        <row r="437">
          <cell r="A437" t="str">
            <v>D0000053555</v>
          </cell>
          <cell r="B437" t="str">
            <v xml:space="preserve">                        PVST1225 / TA20D+ткань/ 1022*65*2500_стена D</v>
          </cell>
          <cell r="C437">
            <v>1</v>
          </cell>
          <cell r="G437">
            <v>443352</v>
          </cell>
          <cell r="H437" t="str">
            <v>шт</v>
          </cell>
        </row>
        <row r="438">
          <cell r="A438" t="str">
            <v>D0000053549</v>
          </cell>
          <cell r="B438" t="str">
            <v xml:space="preserve">                        PVST1225 / TA20D+ткань/ 1081*65*2500_стена С</v>
          </cell>
          <cell r="C438">
            <v>1</v>
          </cell>
          <cell r="G438">
            <v>468669</v>
          </cell>
          <cell r="H438" t="str">
            <v>шт</v>
          </cell>
        </row>
        <row r="439">
          <cell r="A439" t="str">
            <v>D0000053550</v>
          </cell>
          <cell r="B439" t="str">
            <v xml:space="preserve">                        PVST1225 / TA20D+ткань/ 1094*65*2500_стена С</v>
          </cell>
          <cell r="C439">
            <v>2</v>
          </cell>
          <cell r="G439">
            <v>474395</v>
          </cell>
          <cell r="H439" t="str">
            <v>шт</v>
          </cell>
        </row>
        <row r="440">
          <cell r="A440" t="str">
            <v>D0000053556</v>
          </cell>
          <cell r="B440" t="str">
            <v xml:space="preserve">                        PVST1225 / TA20D+ткань/ 1151*65*2500_стена D</v>
          </cell>
          <cell r="C440">
            <v>1</v>
          </cell>
          <cell r="G440">
            <v>498959</v>
          </cell>
          <cell r="H440" t="str">
            <v>шт</v>
          </cell>
        </row>
        <row r="441">
          <cell r="A441" t="str">
            <v>D0000053546</v>
          </cell>
          <cell r="B441" t="str">
            <v xml:space="preserve">                        PVST1225 / TA20D+ткань/ 1545*65*2500_стена В</v>
          </cell>
          <cell r="C441">
            <v>1</v>
          </cell>
          <cell r="G441">
            <v>668946</v>
          </cell>
          <cell r="H441" t="str">
            <v>шт</v>
          </cell>
        </row>
        <row r="442">
          <cell r="A442" t="str">
            <v>D0000053544</v>
          </cell>
          <cell r="B442" t="str">
            <v xml:space="preserve">                        PVST1225 / TA20D+ткань/ 166*65*2500_стена В</v>
          </cell>
          <cell r="C442">
            <v>2</v>
          </cell>
          <cell r="G442">
            <v>87706</v>
          </cell>
          <cell r="H442" t="str">
            <v>шт</v>
          </cell>
        </row>
        <row r="443">
          <cell r="A443" t="str">
            <v>D0000053548</v>
          </cell>
          <cell r="B443" t="str">
            <v xml:space="preserve">                        PVST1225 / TA20D+ткань/ 2020*65*2500_стена С</v>
          </cell>
          <cell r="C443">
            <v>1</v>
          </cell>
          <cell r="G443">
            <v>874045</v>
          </cell>
          <cell r="H443" t="str">
            <v>шт</v>
          </cell>
        </row>
        <row r="444">
          <cell r="A444" t="str">
            <v>D0000053542</v>
          </cell>
          <cell r="B444" t="str">
            <v xml:space="preserve">                        PVST1225 / TA20D+ткань/ 2044*65*2500_стена В</v>
          </cell>
          <cell r="C444">
            <v>1</v>
          </cell>
          <cell r="G444">
            <v>884292</v>
          </cell>
          <cell r="H444" t="str">
            <v>шт</v>
          </cell>
        </row>
        <row r="445">
          <cell r="A445" t="str">
            <v>D0000053545</v>
          </cell>
          <cell r="B445" t="str">
            <v xml:space="preserve">                        PVST1225 / TA20D+ткань/ 205*65*2500_стена В</v>
          </cell>
          <cell r="C445">
            <v>2</v>
          </cell>
          <cell r="G445">
            <v>89816</v>
          </cell>
          <cell r="H445" t="str">
            <v>шт</v>
          </cell>
        </row>
        <row r="446">
          <cell r="A446" t="str">
            <v>D0000053540</v>
          </cell>
          <cell r="B446" t="str">
            <v xml:space="preserve">                        PVST1225 / TA20D+ткань/ 320*65*2500_стена В</v>
          </cell>
          <cell r="C446">
            <v>1</v>
          </cell>
          <cell r="G446">
            <v>139244</v>
          </cell>
          <cell r="H446" t="str">
            <v>шт</v>
          </cell>
        </row>
        <row r="447">
          <cell r="A447" t="str">
            <v>D0000053558</v>
          </cell>
          <cell r="B447" t="str">
            <v xml:space="preserve">                        PVST1225 / TA20D+ткань/ 416*65*2500_стена Е</v>
          </cell>
          <cell r="C447">
            <v>2</v>
          </cell>
          <cell r="G447">
            <v>180536</v>
          </cell>
          <cell r="H447" t="str">
            <v>шт</v>
          </cell>
        </row>
        <row r="448">
          <cell r="A448" t="str">
            <v>D0000053559</v>
          </cell>
          <cell r="B448" t="str">
            <v xml:space="preserve">                        PVST1225 / TA20D+ткань/ 576*65*2500_стена Е</v>
          </cell>
          <cell r="C448">
            <v>2</v>
          </cell>
          <cell r="G448">
            <v>246692</v>
          </cell>
          <cell r="H448" t="str">
            <v>шт</v>
          </cell>
        </row>
        <row r="449">
          <cell r="A449" t="str">
            <v>D0000053554</v>
          </cell>
          <cell r="B449" t="str">
            <v xml:space="preserve">                        PVST1225 / TA20D+ткань/ 582*65*2500_стена D</v>
          </cell>
          <cell r="C449">
            <v>1</v>
          </cell>
          <cell r="G449">
            <v>252569</v>
          </cell>
          <cell r="H449" t="str">
            <v>шт</v>
          </cell>
        </row>
        <row r="450">
          <cell r="A450" t="str">
            <v>D0000053543</v>
          </cell>
          <cell r="B450" t="str">
            <v xml:space="preserve">                        PVST1225 / TA20D+ткань/ 813*65*2500_стена В</v>
          </cell>
          <cell r="C450">
            <v>1</v>
          </cell>
          <cell r="G450">
            <v>353687</v>
          </cell>
          <cell r="H450" t="str">
            <v>шт</v>
          </cell>
        </row>
        <row r="451">
          <cell r="A451" t="str">
            <v>D0000053532</v>
          </cell>
          <cell r="B451" t="str">
            <v xml:space="preserve">                        Подоконник / TA20D / 2000*165*50</v>
          </cell>
          <cell r="C451">
            <v>6</v>
          </cell>
          <cell r="G451">
            <v>54251</v>
          </cell>
          <cell r="H451" t="str">
            <v>шт</v>
          </cell>
        </row>
        <row r="452">
          <cell r="A452" t="str">
            <v>D0000052563</v>
          </cell>
          <cell r="B452" t="str">
            <v xml:space="preserve">                PV4255 Тумба с 3 ящиками / TA20D / 420*550*580</v>
          </cell>
          <cell r="C452">
            <v>1</v>
          </cell>
          <cell r="D452">
            <v>45</v>
          </cell>
          <cell r="E452">
            <v>0.2</v>
          </cell>
          <cell r="G452">
            <v>97070</v>
          </cell>
          <cell r="H452" t="str">
            <v>шт</v>
          </cell>
        </row>
        <row r="453">
          <cell r="B453" t="str">
            <v xml:space="preserve">            1.3.9. Президиум (ЦИК)</v>
          </cell>
        </row>
        <row r="454">
          <cell r="A454" t="str">
            <v>D0000051967</v>
          </cell>
          <cell r="B454" t="str">
            <v xml:space="preserve">                Доборные планки ( комплект из 3х шт, 2400)</v>
          </cell>
          <cell r="C454">
            <v>2</v>
          </cell>
          <cell r="D454">
            <v>132</v>
          </cell>
          <cell r="E454">
            <v>0.6</v>
          </cell>
          <cell r="G454">
            <v>52473</v>
          </cell>
          <cell r="H454" t="str">
            <v>шт</v>
          </cell>
        </row>
        <row r="455">
          <cell r="B455" t="str">
            <v xml:space="preserve">        1.4. КОМПЛЕКТЮЩИЕ офисная мебель</v>
          </cell>
        </row>
        <row r="456">
          <cell r="B456" t="str">
            <v xml:space="preserve">            ДАО (T)</v>
          </cell>
        </row>
        <row r="457">
          <cell r="A457" t="str">
            <v>D0000018142</v>
          </cell>
          <cell r="B457" t="str">
            <v xml:space="preserve">                DK1212 Стол для совещаний/белый дуб 1200*1200*760 3/3</v>
          </cell>
          <cell r="C457">
            <v>2</v>
          </cell>
          <cell r="D457">
            <v>38.270000000000003</v>
          </cell>
          <cell r="E457">
            <v>0.4</v>
          </cell>
          <cell r="F457">
            <v>2307000194868</v>
          </cell>
          <cell r="G457">
            <v>12000</v>
          </cell>
          <cell r="H457" t="str">
            <v>шт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irectoria-moder.ru/catalog/premium/mux-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irectoria-moder.ru/catalog/rasprodazha/mux-palisandr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irectoria-moder.ru/catalog/kabinety-rasprodazha/monarch-1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directoria-moder.ru/catalog/premium/new-inter-1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irectoria-moder.ru/catalog/rasprodazha/alpina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directoria-moder.ru/catalog/elit/privilege-3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directoria-moder.ru/catalog/elit/dao-walnut-1/" TargetMode="External"/><Relationship Id="rId1" Type="http://schemas.openxmlformats.org/officeDocument/2006/relationships/hyperlink" Target="http://directoria-mebel.ru/collection/collection-offices/new-inter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directoria-moder.ru/catalog/rasprodazha/dao-ebony/" TargetMode="External"/><Relationship Id="rId1" Type="http://schemas.openxmlformats.org/officeDocument/2006/relationships/hyperlink" Target="https://directoria-moder.ru/catalog/rasprodazha/dao-business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directoria-moder.ru/catalog/rasprodazha/kyu-kabi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directoria-moder.ru/catalog/rasprodazha/parlament-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directoria-moder.ru/catalog/rasprodazha/new-inter-white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directoria-moder.ru/catalog/premium/franklin-2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directoria-moder.ru/catalog/premium/superjet-kabinet-premium/" TargetMode="External"/><Relationship Id="rId1" Type="http://schemas.openxmlformats.org/officeDocument/2006/relationships/hyperlink" Target="http://directoria-mebel.ru/katalog/kabinety-rukovoditelya/kabinet-rukovoditelya-superjet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directoria-moder.ru/catalog/premium/galax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1"/>
  <sheetViews>
    <sheetView topLeftCell="B1" workbookViewId="0">
      <selection activeCell="G1" sqref="G1:H1"/>
    </sheetView>
  </sheetViews>
  <sheetFormatPr defaultRowHeight="15"/>
  <cols>
    <col min="1" max="1" width="13.7109375" hidden="1" customWidth="1"/>
    <col min="2" max="2" width="12.140625" style="238" customWidth="1"/>
    <col min="3" max="3" width="17.42578125" style="264" customWidth="1"/>
    <col min="4" max="4" width="12.85546875" style="264" customWidth="1"/>
    <col min="5" max="5" width="28.42578125" customWidth="1"/>
    <col min="6" max="6" width="13.7109375" style="59" customWidth="1"/>
    <col min="7" max="7" width="15.85546875" style="262" customWidth="1"/>
    <col min="8" max="8" width="16.42578125" customWidth="1"/>
    <col min="9" max="9" width="11.5703125" customWidth="1"/>
  </cols>
  <sheetData>
    <row r="1" spans="1:11" s="46" customFormat="1" ht="81" customHeight="1">
      <c r="B1" s="237"/>
      <c r="C1" s="237"/>
      <c r="D1" s="237"/>
      <c r="E1" s="237"/>
      <c r="F1" s="237"/>
      <c r="G1" s="445" t="s">
        <v>515</v>
      </c>
      <c r="H1" s="445"/>
      <c r="J1" s="525"/>
      <c r="K1" s="525"/>
    </row>
    <row r="2" spans="1:11" s="46" customFormat="1" ht="22.5" customHeight="1">
      <c r="B2" s="236" t="s">
        <v>351</v>
      </c>
      <c r="C2" s="49"/>
      <c r="D2" s="49"/>
      <c r="E2" s="62"/>
      <c r="F2" s="237"/>
      <c r="G2" s="286">
        <f>'DAO-70%'!A1</f>
        <v>46272</v>
      </c>
    </row>
    <row r="3" spans="1:11" ht="261.75" customHeight="1">
      <c r="C3" s="49"/>
      <c r="D3" s="49"/>
      <c r="E3" s="62"/>
      <c r="F3" s="443"/>
      <c r="G3" s="443"/>
      <c r="H3" s="46"/>
      <c r="I3" s="290"/>
    </row>
    <row r="4" spans="1:11" s="239" customFormat="1" ht="25.5" customHeight="1">
      <c r="B4" s="444" t="s">
        <v>323</v>
      </c>
      <c r="C4" s="444"/>
      <c r="D4" s="409"/>
      <c r="E4" s="409"/>
      <c r="F4" s="240" t="s">
        <v>352</v>
      </c>
      <c r="G4" s="242">
        <v>0.5</v>
      </c>
      <c r="H4" s="241"/>
      <c r="I4" s="240"/>
    </row>
    <row r="5" spans="1:11" ht="45.75" customHeight="1">
      <c r="A5" s="82" t="s">
        <v>1</v>
      </c>
      <c r="B5" s="82" t="s">
        <v>203</v>
      </c>
      <c r="C5" s="82" t="s">
        <v>265</v>
      </c>
      <c r="D5" s="82" t="s">
        <v>91</v>
      </c>
      <c r="E5" s="82" t="s">
        <v>266</v>
      </c>
      <c r="F5" s="82" t="s">
        <v>27</v>
      </c>
      <c r="G5" s="82" t="s">
        <v>355</v>
      </c>
      <c r="H5" s="19" t="s">
        <v>171</v>
      </c>
    </row>
    <row r="6" spans="1:11" ht="81" customHeight="1">
      <c r="A6" s="249" t="s">
        <v>268</v>
      </c>
      <c r="B6" s="395" t="s">
        <v>269</v>
      </c>
      <c r="C6" s="278" t="s">
        <v>270</v>
      </c>
      <c r="D6" s="395" t="s">
        <v>271</v>
      </c>
      <c r="E6" s="407" t="s">
        <v>272</v>
      </c>
      <c r="F6" s="248">
        <v>552021.96</v>
      </c>
      <c r="G6" s="291">
        <f>ROUND(F6*0.5,0)</f>
        <v>276011</v>
      </c>
      <c r="H6" s="396">
        <v>4</v>
      </c>
    </row>
    <row r="7" spans="1:11" ht="89.25" customHeight="1">
      <c r="A7" s="101" t="s">
        <v>273</v>
      </c>
      <c r="B7" s="247" t="s">
        <v>274</v>
      </c>
      <c r="C7" s="250" t="s">
        <v>275</v>
      </c>
      <c r="D7" s="395" t="s">
        <v>276</v>
      </c>
      <c r="E7" s="407" t="s">
        <v>277</v>
      </c>
      <c r="F7" s="248">
        <v>698471.52</v>
      </c>
      <c r="G7" s="291">
        <f>ROUND(F7*0.5,0)</f>
        <v>349236</v>
      </c>
      <c r="H7" s="230" t="s">
        <v>486</v>
      </c>
    </row>
    <row r="8" spans="1:11" ht="73.5" customHeight="1">
      <c r="A8" s="101" t="s">
        <v>278</v>
      </c>
      <c r="B8" s="247" t="s">
        <v>279</v>
      </c>
      <c r="C8" s="250" t="s">
        <v>280</v>
      </c>
      <c r="D8" s="247" t="s">
        <v>281</v>
      </c>
      <c r="E8" s="251"/>
      <c r="F8" s="248">
        <v>178636.68</v>
      </c>
      <c r="G8" s="291">
        <f>ROUND(F8*0.5,0)</f>
        <v>89318</v>
      </c>
      <c r="H8" s="230">
        <v>2</v>
      </c>
    </row>
    <row r="9" spans="1:11" ht="77.25" customHeight="1">
      <c r="A9" s="105" t="s">
        <v>282</v>
      </c>
      <c r="B9" s="247" t="s">
        <v>283</v>
      </c>
      <c r="C9" s="250" t="s">
        <v>284</v>
      </c>
      <c r="D9" s="247" t="s">
        <v>285</v>
      </c>
      <c r="E9" s="251"/>
      <c r="F9" s="248">
        <v>57072.06</v>
      </c>
      <c r="G9" s="291">
        <f t="shared" ref="G9:G18" si="0">ROUND(F9*0.5,0)</f>
        <v>28536</v>
      </c>
      <c r="H9" s="230">
        <v>17</v>
      </c>
    </row>
    <row r="10" spans="1:11" ht="77.25" customHeight="1">
      <c r="A10" s="105" t="s">
        <v>286</v>
      </c>
      <c r="B10" s="247" t="s">
        <v>287</v>
      </c>
      <c r="C10" s="252" t="s">
        <v>288</v>
      </c>
      <c r="D10" s="253" t="s">
        <v>289</v>
      </c>
      <c r="E10" s="254"/>
      <c r="F10" s="248">
        <v>96773.52</v>
      </c>
      <c r="G10" s="291">
        <f t="shared" si="0"/>
        <v>48387</v>
      </c>
      <c r="H10" s="230">
        <v>8</v>
      </c>
    </row>
    <row r="11" spans="1:11" ht="77.25" customHeight="1">
      <c r="A11" s="101" t="s">
        <v>290</v>
      </c>
      <c r="B11" s="247" t="s">
        <v>291</v>
      </c>
      <c r="C11" s="250" t="s">
        <v>292</v>
      </c>
      <c r="D11" s="247" t="s">
        <v>293</v>
      </c>
      <c r="E11" s="251"/>
      <c r="F11" s="248">
        <v>80945.16</v>
      </c>
      <c r="G11" s="291">
        <f t="shared" si="0"/>
        <v>40473</v>
      </c>
      <c r="H11" s="390">
        <v>4</v>
      </c>
    </row>
    <row r="12" spans="1:11" ht="77.25" customHeight="1">
      <c r="A12" s="101" t="s">
        <v>294</v>
      </c>
      <c r="B12" s="256" t="s">
        <v>295</v>
      </c>
      <c r="C12" s="250" t="s">
        <v>296</v>
      </c>
      <c r="D12" s="247" t="s">
        <v>297</v>
      </c>
      <c r="E12" s="257"/>
      <c r="F12" s="248">
        <v>200838</v>
      </c>
      <c r="G12" s="291">
        <f t="shared" si="0"/>
        <v>100419</v>
      </c>
      <c r="H12" s="230">
        <v>5</v>
      </c>
    </row>
    <row r="13" spans="1:11" ht="77.25" customHeight="1">
      <c r="A13" s="105" t="s">
        <v>299</v>
      </c>
      <c r="B13" s="256" t="s">
        <v>300</v>
      </c>
      <c r="C13" s="250" t="s">
        <v>301</v>
      </c>
      <c r="D13" s="247" t="s">
        <v>298</v>
      </c>
      <c r="E13" s="257"/>
      <c r="F13" s="248">
        <v>276727.02</v>
      </c>
      <c r="G13" s="291">
        <f t="shared" si="0"/>
        <v>138364</v>
      </c>
      <c r="H13" s="230" t="s">
        <v>487</v>
      </c>
    </row>
    <row r="14" spans="1:11" ht="67.5" customHeight="1">
      <c r="A14" s="105" t="s">
        <v>303</v>
      </c>
      <c r="B14" s="247" t="s">
        <v>304</v>
      </c>
      <c r="C14" s="252" t="s">
        <v>305</v>
      </c>
      <c r="D14" s="253" t="s">
        <v>306</v>
      </c>
      <c r="E14" s="259"/>
      <c r="F14" s="248">
        <v>110086.56</v>
      </c>
      <c r="G14" s="291">
        <f t="shared" si="0"/>
        <v>55043</v>
      </c>
      <c r="H14" s="390">
        <v>7</v>
      </c>
    </row>
    <row r="15" spans="1:11" ht="67.5" customHeight="1">
      <c r="A15" s="105" t="s">
        <v>307</v>
      </c>
      <c r="B15" s="247" t="s">
        <v>308</v>
      </c>
      <c r="C15" s="252" t="s">
        <v>309</v>
      </c>
      <c r="D15" s="253" t="s">
        <v>310</v>
      </c>
      <c r="E15" s="260"/>
      <c r="F15" s="248">
        <v>110086.56</v>
      </c>
      <c r="G15" s="291">
        <f t="shared" si="0"/>
        <v>55043</v>
      </c>
      <c r="H15" s="390">
        <v>6</v>
      </c>
    </row>
    <row r="16" spans="1:11" ht="67.5" customHeight="1">
      <c r="A16" s="105" t="s">
        <v>311</v>
      </c>
      <c r="B16" s="247" t="s">
        <v>312</v>
      </c>
      <c r="C16" s="252" t="s">
        <v>313</v>
      </c>
      <c r="D16" s="253" t="s">
        <v>302</v>
      </c>
      <c r="E16" s="260"/>
      <c r="F16" s="248">
        <v>19436.099999999999</v>
      </c>
      <c r="G16" s="291">
        <f t="shared" si="0"/>
        <v>9718</v>
      </c>
      <c r="H16" s="230">
        <v>11</v>
      </c>
    </row>
    <row r="17" spans="1:8" ht="84" customHeight="1">
      <c r="A17" s="105" t="s">
        <v>314</v>
      </c>
      <c r="B17" s="247" t="s">
        <v>315</v>
      </c>
      <c r="C17" s="252" t="s">
        <v>316</v>
      </c>
      <c r="D17" s="253" t="s">
        <v>317</v>
      </c>
      <c r="E17" s="261"/>
      <c r="F17" s="248">
        <v>24002.639999999999</v>
      </c>
      <c r="G17" s="291">
        <f t="shared" si="0"/>
        <v>12001</v>
      </c>
      <c r="H17" s="230">
        <v>14</v>
      </c>
    </row>
    <row r="18" spans="1:8" ht="87" customHeight="1">
      <c r="A18" s="105" t="s">
        <v>318</v>
      </c>
      <c r="B18" s="247" t="s">
        <v>315</v>
      </c>
      <c r="C18" s="252" t="s">
        <v>316</v>
      </c>
      <c r="D18" s="253" t="s">
        <v>317</v>
      </c>
      <c r="E18" s="261"/>
      <c r="F18" s="248">
        <v>36697.56</v>
      </c>
      <c r="G18" s="291">
        <f t="shared" si="0"/>
        <v>18349</v>
      </c>
      <c r="H18" s="230">
        <v>1</v>
      </c>
    </row>
    <row r="19" spans="1:8" ht="18" customHeight="1">
      <c r="A19" s="441" t="s">
        <v>319</v>
      </c>
      <c r="B19" s="441"/>
      <c r="C19" s="441"/>
      <c r="D19" s="441"/>
      <c r="E19" s="441"/>
      <c r="F19" s="262"/>
      <c r="G19"/>
    </row>
    <row r="20" spans="1:8" ht="18.75" customHeight="1">
      <c r="A20" s="440" t="s">
        <v>232</v>
      </c>
      <c r="B20" s="440"/>
      <c r="C20" s="440"/>
      <c r="D20" s="440"/>
      <c r="E20" s="440"/>
      <c r="F20" s="440"/>
      <c r="G20" s="440"/>
      <c r="H20" s="440"/>
    </row>
    <row r="21" spans="1:8" ht="25.5" customHeight="1">
      <c r="B21" s="439"/>
      <c r="C21" s="439"/>
      <c r="D21" s="439"/>
      <c r="E21" s="152" t="s">
        <v>321</v>
      </c>
    </row>
    <row r="22" spans="1:8" ht="62.1" customHeight="1"/>
    <row r="23" spans="1:8" ht="62.1" customHeight="1"/>
    <row r="24" spans="1:8" ht="62.1" customHeight="1"/>
    <row r="25" spans="1:8" ht="62.1" customHeight="1"/>
    <row r="26" spans="1:8" ht="62.1" customHeight="1"/>
    <row r="27" spans="1:8" ht="62.1" customHeight="1"/>
    <row r="28" spans="1:8" ht="62.1" customHeight="1"/>
    <row r="29" spans="1:8" ht="62.1" customHeight="1"/>
    <row r="30" spans="1:8" ht="62.1" customHeight="1"/>
    <row r="31" spans="1:8" ht="62.1" customHeight="1"/>
    <row r="32" spans="1:8" ht="62.1" customHeight="1"/>
    <row r="33" ht="62.1" customHeight="1"/>
    <row r="34" ht="62.1" customHeight="1"/>
    <row r="35" ht="62.1" customHeight="1"/>
    <row r="36" ht="62.1" customHeight="1"/>
    <row r="37" ht="62.1" customHeight="1"/>
    <row r="38" ht="62.1" customHeight="1"/>
    <row r="39" ht="62.1" customHeight="1"/>
    <row r="40" ht="62.1" customHeight="1"/>
    <row r="41" ht="62.1" customHeight="1"/>
    <row r="42" ht="62.1" customHeight="1"/>
    <row r="43" ht="62.1" customHeight="1"/>
    <row r="44" ht="62.1" customHeight="1"/>
    <row r="45" ht="62.1" customHeight="1"/>
    <row r="46" ht="62.1" customHeight="1"/>
    <row r="47" ht="62.1" customHeight="1"/>
    <row r="48" ht="62.1" customHeight="1"/>
    <row r="49" ht="62.1" customHeight="1"/>
    <row r="50" ht="62.1" customHeight="1"/>
    <row r="51" ht="62.1" customHeight="1"/>
    <row r="52" ht="62.1" customHeight="1"/>
    <row r="53" ht="62.1" customHeight="1"/>
    <row r="54" ht="62.1" customHeight="1"/>
    <row r="55" ht="62.1" customHeight="1"/>
    <row r="56" ht="62.1" customHeight="1"/>
    <row r="57" ht="62.1" customHeight="1"/>
    <row r="58" ht="62.1" customHeight="1"/>
    <row r="59" ht="62.1" customHeight="1"/>
    <row r="60" ht="62.1" customHeight="1"/>
    <row r="61" ht="62.1" customHeight="1"/>
    <row r="62" ht="62.1" customHeight="1"/>
    <row r="63" ht="62.1" customHeight="1"/>
    <row r="64" ht="62.1" customHeight="1"/>
    <row r="65" ht="62.1" customHeight="1"/>
    <row r="66" ht="62.1" customHeight="1"/>
    <row r="67" ht="62.1" customHeight="1"/>
    <row r="68" ht="62.1" customHeight="1"/>
    <row r="69" ht="62.1" customHeight="1"/>
    <row r="70" ht="62.1" customHeight="1"/>
    <row r="71" ht="62.1" customHeight="1"/>
    <row r="72" ht="62.1" customHeight="1"/>
    <row r="73" ht="62.1" customHeight="1"/>
    <row r="74" ht="62.1" customHeight="1"/>
    <row r="75" ht="62.1" customHeight="1"/>
    <row r="76" ht="62.1" customHeight="1"/>
    <row r="77" ht="62.1" customHeight="1"/>
    <row r="78" ht="62.1" customHeight="1"/>
    <row r="79" ht="62.1" customHeight="1"/>
    <row r="80" ht="62.1" customHeight="1"/>
    <row r="81" ht="62.1" customHeight="1"/>
    <row r="82" ht="62.1" customHeight="1"/>
    <row r="83" ht="62.1" customHeight="1"/>
    <row r="84" ht="62.1" customHeight="1"/>
    <row r="85" ht="62.1" customHeight="1"/>
    <row r="86" ht="62.1" customHeight="1"/>
    <row r="87" ht="62.1" customHeight="1"/>
    <row r="88" ht="62.1" customHeight="1"/>
    <row r="89" ht="62.1" customHeight="1"/>
    <row r="90" ht="62.1" customHeight="1"/>
    <row r="91" ht="62.1" customHeight="1"/>
    <row r="92" ht="62.1" customHeight="1"/>
    <row r="93" ht="62.1" customHeight="1"/>
    <row r="94" ht="62.1" customHeight="1"/>
    <row r="95" ht="62.1" customHeight="1"/>
    <row r="96" ht="62.1" customHeight="1"/>
    <row r="97" ht="62.1" customHeight="1"/>
    <row r="98" ht="62.1" customHeight="1"/>
    <row r="99" ht="62.1" customHeight="1"/>
    <row r="100" ht="62.1" customHeight="1"/>
    <row r="101" ht="62.1" customHeight="1"/>
    <row r="102" ht="62.1" customHeight="1"/>
    <row r="103" ht="62.1" customHeight="1"/>
    <row r="104" ht="62.1" customHeight="1"/>
    <row r="105" ht="62.1" customHeight="1"/>
    <row r="106" ht="62.1" customHeight="1"/>
    <row r="107" ht="62.1" customHeight="1"/>
    <row r="108" ht="62.1" customHeight="1"/>
    <row r="109" ht="62.1" customHeight="1"/>
    <row r="110" ht="62.1" customHeight="1"/>
    <row r="111" ht="62.1" customHeight="1"/>
    <row r="112" ht="62.1" customHeight="1"/>
    <row r="113" ht="62.1" customHeight="1"/>
    <row r="114" ht="62.1" customHeight="1"/>
    <row r="115" ht="62.1" customHeight="1"/>
    <row r="116" ht="62.1" customHeight="1"/>
    <row r="117" ht="62.1" customHeight="1"/>
    <row r="118" ht="62.1" customHeight="1"/>
    <row r="119" ht="62.1" customHeight="1"/>
    <row r="120" ht="62.1" customHeight="1"/>
    <row r="121" ht="62.1" customHeight="1"/>
  </sheetData>
  <mergeCells count="6">
    <mergeCell ref="G1:H1"/>
    <mergeCell ref="B21:D21"/>
    <mergeCell ref="A20:H20"/>
    <mergeCell ref="A19:E19"/>
    <mergeCell ref="F3:G3"/>
    <mergeCell ref="B4:C4"/>
  </mergeCells>
  <hyperlinks>
    <hyperlink ref="E21" r:id="rId1"/>
  </hyperlinks>
  <printOptions horizontalCentered="1"/>
  <pageMargins left="0.19685039370078741" right="0.15748031496062992" top="0.23622047244094491" bottom="0.23622047244094491" header="0.15748031496062992" footer="0.15748031496062992"/>
  <pageSetup paperSize="9" scale="7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topLeftCell="B1" zoomScaleNormal="100" workbookViewId="0">
      <selection activeCell="D1" sqref="D1:F1"/>
    </sheetView>
  </sheetViews>
  <sheetFormatPr defaultRowHeight="15"/>
  <cols>
    <col min="1" max="1" width="16.28515625" style="78" hidden="1" customWidth="1"/>
    <col min="2" max="2" width="29.42578125" style="78" customWidth="1"/>
    <col min="3" max="3" width="28.5703125" style="78" customWidth="1"/>
    <col min="4" max="4" width="14.140625" style="80" customWidth="1"/>
    <col min="5" max="5" width="15.5703125" style="79" customWidth="1"/>
    <col min="6" max="6" width="14.7109375" style="78" customWidth="1"/>
    <col min="7" max="7" width="9.140625" style="78"/>
    <col min="8" max="8" width="12.28515625" style="78" customWidth="1"/>
    <col min="9" max="16384" width="9.140625" style="78"/>
  </cols>
  <sheetData>
    <row r="1" spans="1:6" ht="76.5" customHeight="1">
      <c r="B1" s="387">
        <f>'DAO-70%'!A1</f>
        <v>46272</v>
      </c>
      <c r="D1" s="445" t="s">
        <v>516</v>
      </c>
      <c r="E1" s="446"/>
      <c r="F1" s="446"/>
    </row>
    <row r="2" spans="1:6" ht="206.25" customHeight="1">
      <c r="A2" s="88"/>
      <c r="B2" s="88"/>
    </row>
    <row r="3" spans="1:6" ht="3.75" customHeight="1">
      <c r="A3" s="87"/>
    </row>
    <row r="4" spans="1:6" s="87" customFormat="1" ht="15.75">
      <c r="A4" s="265"/>
      <c r="B4" s="266" t="s">
        <v>79</v>
      </c>
      <c r="C4" s="267" t="s">
        <v>352</v>
      </c>
      <c r="D4" s="268">
        <v>50</v>
      </c>
      <c r="E4" s="269" t="s">
        <v>78</v>
      </c>
      <c r="F4" s="265"/>
    </row>
    <row r="5" spans="1:6" s="84" customFormat="1" ht="6" customHeight="1">
      <c r="D5" s="86"/>
      <c r="E5" s="85"/>
      <c r="F5" s="85"/>
    </row>
    <row r="6" spans="1:6" ht="54" customHeight="1">
      <c r="A6" s="82" t="s">
        <v>1</v>
      </c>
      <c r="B6" s="82" t="s">
        <v>77</v>
      </c>
      <c r="C6" s="82" t="s">
        <v>55</v>
      </c>
      <c r="D6" s="82" t="s">
        <v>54</v>
      </c>
      <c r="E6" s="82" t="s">
        <v>355</v>
      </c>
      <c r="F6" s="19" t="s">
        <v>171</v>
      </c>
    </row>
    <row r="7" spans="1:6" ht="62.25" customHeight="1">
      <c r="A7" s="200" t="s">
        <v>68</v>
      </c>
      <c r="B7" s="200" t="s">
        <v>67</v>
      </c>
      <c r="C7" s="200"/>
      <c r="D7" s="248">
        <v>274616</v>
      </c>
      <c r="E7" s="291">
        <f>ROUND(D7*0.5,0)</f>
        <v>137308</v>
      </c>
      <c r="F7" s="90">
        <v>2</v>
      </c>
    </row>
    <row r="8" spans="1:6" ht="74.25" customHeight="1">
      <c r="A8" s="200" t="s">
        <v>66</v>
      </c>
      <c r="B8" s="200" t="s">
        <v>262</v>
      </c>
      <c r="C8" s="200"/>
      <c r="D8" s="248">
        <v>173693</v>
      </c>
      <c r="E8" s="291">
        <f t="shared" ref="E8:E17" si="0">ROUND(D8*0.5,0)</f>
        <v>86847</v>
      </c>
      <c r="F8" s="90">
        <v>1</v>
      </c>
    </row>
    <row r="9" spans="1:6" ht="90" customHeight="1">
      <c r="A9" s="81" t="s">
        <v>81</v>
      </c>
      <c r="B9" s="81" t="s">
        <v>82</v>
      </c>
      <c r="C9" s="81"/>
      <c r="D9" s="248">
        <v>345500.52</v>
      </c>
      <c r="E9" s="291">
        <f t="shared" si="0"/>
        <v>172750</v>
      </c>
      <c r="F9" s="91">
        <v>1</v>
      </c>
    </row>
    <row r="10" spans="1:6" ht="72.75" customHeight="1">
      <c r="A10" s="81" t="s">
        <v>70</v>
      </c>
      <c r="B10" s="81" t="s">
        <v>69</v>
      </c>
      <c r="C10" s="81"/>
      <c r="D10" s="248">
        <v>47441.22</v>
      </c>
      <c r="E10" s="291">
        <f t="shared" si="0"/>
        <v>23721</v>
      </c>
      <c r="F10" s="91" t="s">
        <v>488</v>
      </c>
    </row>
    <row r="11" spans="1:6" ht="66.75" customHeight="1">
      <c r="A11" s="81" t="s">
        <v>65</v>
      </c>
      <c r="B11" s="81" t="s">
        <v>64</v>
      </c>
      <c r="C11" s="81"/>
      <c r="D11" s="248">
        <v>28044.9</v>
      </c>
      <c r="E11" s="291">
        <f t="shared" si="0"/>
        <v>14022</v>
      </c>
      <c r="F11" s="91">
        <v>6</v>
      </c>
    </row>
    <row r="12" spans="1:6" ht="61.5" customHeight="1">
      <c r="A12" s="81" t="s">
        <v>63</v>
      </c>
      <c r="B12" s="81" t="s">
        <v>62</v>
      </c>
      <c r="C12" s="81"/>
      <c r="D12" s="248">
        <v>21583.200000000001</v>
      </c>
      <c r="E12" s="291">
        <f t="shared" si="0"/>
        <v>10792</v>
      </c>
      <c r="F12" s="90">
        <v>15</v>
      </c>
    </row>
    <row r="13" spans="1:6" ht="62.25" customHeight="1">
      <c r="A13" s="81" t="s">
        <v>61</v>
      </c>
      <c r="B13" s="81" t="s">
        <v>60</v>
      </c>
      <c r="C13" s="81"/>
      <c r="D13" s="248">
        <v>43616</v>
      </c>
      <c r="E13" s="291">
        <f t="shared" si="0"/>
        <v>21808</v>
      </c>
      <c r="F13" s="91">
        <v>2</v>
      </c>
    </row>
    <row r="14" spans="1:6" ht="63.75" customHeight="1">
      <c r="A14" s="81" t="s">
        <v>59</v>
      </c>
      <c r="B14" s="81" t="s">
        <v>58</v>
      </c>
      <c r="C14" s="81"/>
      <c r="D14" s="248">
        <v>40222.68</v>
      </c>
      <c r="E14" s="291">
        <f t="shared" si="0"/>
        <v>20111</v>
      </c>
      <c r="F14" s="92">
        <v>3</v>
      </c>
    </row>
    <row r="15" spans="1:6" ht="65.25" customHeight="1">
      <c r="A15" s="81" t="s">
        <v>57</v>
      </c>
      <c r="B15" s="81" t="s">
        <v>56</v>
      </c>
      <c r="C15" s="81"/>
      <c r="D15" s="248">
        <v>39775.919999999998</v>
      </c>
      <c r="E15" s="291">
        <f t="shared" si="0"/>
        <v>19888</v>
      </c>
      <c r="F15" s="90">
        <v>6</v>
      </c>
    </row>
    <row r="16" spans="1:6" ht="80.099999999999994" customHeight="1">
      <c r="A16" s="200" t="s">
        <v>52</v>
      </c>
      <c r="B16" s="200" t="s">
        <v>51</v>
      </c>
      <c r="C16" s="200"/>
      <c r="D16" s="248">
        <v>204652.79999999999</v>
      </c>
      <c r="E16" s="291">
        <f t="shared" si="0"/>
        <v>102326</v>
      </c>
      <c r="F16" s="90" t="s">
        <v>489</v>
      </c>
    </row>
    <row r="17" spans="1:6" ht="80.099999999999994" customHeight="1">
      <c r="A17" s="200" t="s">
        <v>50</v>
      </c>
      <c r="B17" s="200" t="s">
        <v>49</v>
      </c>
      <c r="C17" s="200"/>
      <c r="D17" s="248">
        <v>226061.58</v>
      </c>
      <c r="E17" s="291">
        <f t="shared" si="0"/>
        <v>113031</v>
      </c>
      <c r="F17" s="90">
        <v>2</v>
      </c>
    </row>
    <row r="18" spans="1:6" ht="14.25" customHeight="1">
      <c r="A18" s="93"/>
      <c r="B18" s="93"/>
      <c r="C18" s="93"/>
      <c r="D18" s="94"/>
      <c r="E18" s="94"/>
      <c r="F18" s="95"/>
    </row>
    <row r="19" spans="1:6" ht="58.5" customHeight="1">
      <c r="A19" s="197" t="s">
        <v>1</v>
      </c>
      <c r="B19" s="197" t="s">
        <v>173</v>
      </c>
      <c r="C19" s="197" t="s">
        <v>55</v>
      </c>
      <c r="D19" s="197" t="s">
        <v>54</v>
      </c>
      <c r="E19" s="82" t="s">
        <v>432</v>
      </c>
      <c r="F19" s="19" t="s">
        <v>171</v>
      </c>
    </row>
    <row r="20" spans="1:6" ht="76.5" customHeight="1">
      <c r="A20" s="81" t="s">
        <v>76</v>
      </c>
      <c r="B20" s="81" t="s">
        <v>75</v>
      </c>
      <c r="C20" s="81"/>
      <c r="D20" s="248">
        <v>110086.56</v>
      </c>
      <c r="E20" s="291">
        <f>ROUND(D20*0.5,0)</f>
        <v>55043</v>
      </c>
      <c r="F20" s="90">
        <v>1</v>
      </c>
    </row>
    <row r="21" spans="1:6" ht="83.1" customHeight="1">
      <c r="A21" s="81" t="s">
        <v>74</v>
      </c>
      <c r="B21" s="81" t="s">
        <v>73</v>
      </c>
      <c r="C21" s="81"/>
      <c r="D21" s="248">
        <v>16196.58</v>
      </c>
      <c r="E21" s="291">
        <f t="shared" ref="E21:E23" si="1">ROUND(D21*0.5,0)</f>
        <v>8098</v>
      </c>
      <c r="F21" s="90">
        <v>4</v>
      </c>
    </row>
    <row r="22" spans="1:6" ht="83.1" customHeight="1">
      <c r="A22" s="81" t="s">
        <v>72</v>
      </c>
      <c r="B22" s="81" t="s">
        <v>71</v>
      </c>
      <c r="C22" s="81"/>
      <c r="D22" s="248">
        <v>16569.900000000001</v>
      </c>
      <c r="E22" s="291">
        <f t="shared" si="1"/>
        <v>8285</v>
      </c>
      <c r="F22" s="90">
        <v>5</v>
      </c>
    </row>
    <row r="23" spans="1:6" ht="96.75" customHeight="1">
      <c r="A23" s="81" t="s">
        <v>53</v>
      </c>
      <c r="B23" s="81" t="s">
        <v>172</v>
      </c>
      <c r="C23" s="81"/>
      <c r="D23" s="248">
        <v>26828.04</v>
      </c>
      <c r="E23" s="291">
        <f t="shared" si="1"/>
        <v>13414</v>
      </c>
      <c r="F23" s="90">
        <v>3</v>
      </c>
    </row>
    <row r="24" spans="1:6" ht="8.25" customHeight="1">
      <c r="A24" s="93"/>
      <c r="B24" s="93"/>
      <c r="C24" s="93"/>
      <c r="D24" s="198"/>
      <c r="E24" s="198"/>
      <c r="F24" s="95"/>
    </row>
    <row r="25" spans="1:6" ht="22.5" customHeight="1">
      <c r="A25" s="447" t="s">
        <v>236</v>
      </c>
      <c r="B25" s="447"/>
      <c r="C25" s="447"/>
      <c r="D25" s="447"/>
      <c r="E25" s="447"/>
      <c r="F25" s="447"/>
    </row>
    <row r="26" spans="1:6" ht="16.5" customHeight="1">
      <c r="A26" s="89" t="s">
        <v>232</v>
      </c>
      <c r="B26" s="93"/>
      <c r="C26" s="93"/>
      <c r="D26" s="198"/>
      <c r="E26" s="95"/>
      <c r="F26" s="199"/>
    </row>
    <row r="27" spans="1:6" ht="18.75">
      <c r="C27" s="151" t="s">
        <v>135</v>
      </c>
      <c r="D27" s="152" t="s">
        <v>177</v>
      </c>
    </row>
  </sheetData>
  <mergeCells count="2">
    <mergeCell ref="D1:F1"/>
    <mergeCell ref="A25:F25"/>
  </mergeCells>
  <hyperlinks>
    <hyperlink ref="D27" r:id="rId1"/>
  </hyperlinks>
  <printOptions horizontalCentered="1"/>
  <pageMargins left="0.15748031496062992" right="0.15748031496062992" top="0.15748031496062992" bottom="0.15748031496062992" header="0.15748031496062992" footer="0.15748031496062992"/>
  <pageSetup paperSize="9" scale="83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topLeftCell="B1" workbookViewId="0">
      <selection activeCell="J4" sqref="J4"/>
    </sheetView>
  </sheetViews>
  <sheetFormatPr defaultRowHeight="15"/>
  <cols>
    <col min="1" max="1" width="6.140625" style="99" hidden="1" customWidth="1"/>
    <col min="2" max="2" width="8" customWidth="1"/>
    <col min="3" max="3" width="33" customWidth="1"/>
    <col min="4" max="4" width="21.140625" customWidth="1"/>
    <col min="5" max="5" width="13.7109375" style="54" customWidth="1"/>
    <col min="6" max="6" width="14.28515625" customWidth="1"/>
    <col min="7" max="7" width="13.85546875" customWidth="1"/>
    <col min="8" max="8" width="14.140625" customWidth="1"/>
  </cols>
  <sheetData>
    <row r="1" spans="1:8" s="46" customFormat="1" ht="96" customHeight="1">
      <c r="B1" s="451">
        <f>'DAO Walnut-50%'!B1</f>
        <v>46272</v>
      </c>
      <c r="C1" s="451"/>
      <c r="D1" s="49"/>
      <c r="G1" s="445" t="s">
        <v>515</v>
      </c>
      <c r="H1" s="445"/>
    </row>
    <row r="2" spans="1:8" s="46" customFormat="1" ht="236.1" customHeight="1">
      <c r="A2" s="97"/>
      <c r="C2" s="49"/>
      <c r="D2" s="49"/>
      <c r="E2" s="48"/>
    </row>
    <row r="3" spans="1:8" s="234" customFormat="1" ht="15.75" customHeight="1">
      <c r="A3" s="293"/>
      <c r="B3" s="293"/>
      <c r="C3" s="293" t="s">
        <v>92</v>
      </c>
      <c r="D3" s="294"/>
      <c r="E3" s="295" t="s">
        <v>261</v>
      </c>
      <c r="F3" s="296">
        <v>50</v>
      </c>
      <c r="G3" s="297" t="s">
        <v>78</v>
      </c>
    </row>
    <row r="4" spans="1:8" ht="62.25" customHeight="1">
      <c r="A4" s="82" t="s">
        <v>1</v>
      </c>
      <c r="B4" s="82" t="s">
        <v>0</v>
      </c>
      <c r="C4" s="82" t="s">
        <v>32</v>
      </c>
      <c r="D4" s="82" t="s">
        <v>33</v>
      </c>
      <c r="E4" s="82" t="s">
        <v>27</v>
      </c>
      <c r="F4" s="82" t="s">
        <v>355</v>
      </c>
      <c r="G4" s="19" t="s">
        <v>171</v>
      </c>
    </row>
    <row r="5" spans="1:8" ht="57" customHeight="1">
      <c r="A5" s="65" t="s">
        <v>93</v>
      </c>
      <c r="B5" s="100">
        <v>1</v>
      </c>
      <c r="C5" s="102" t="s">
        <v>94</v>
      </c>
      <c r="D5" s="104"/>
      <c r="E5" s="248">
        <v>286871.94</v>
      </c>
      <c r="F5" s="291">
        <f t="shared" ref="F5:F16" si="0">ROUND(E5*0.5,0)</f>
        <v>143436</v>
      </c>
      <c r="G5" s="32" t="s">
        <v>488</v>
      </c>
    </row>
    <row r="6" spans="1:8" ht="69.75" customHeight="1">
      <c r="A6" s="101" t="s">
        <v>95</v>
      </c>
      <c r="B6" s="100">
        <f t="shared" ref="B6:B16" si="1">B5+1</f>
        <v>2</v>
      </c>
      <c r="C6" s="102" t="s">
        <v>96</v>
      </c>
      <c r="D6" s="103"/>
      <c r="E6" s="248">
        <v>107577.05</v>
      </c>
      <c r="F6" s="291">
        <f t="shared" si="0"/>
        <v>53789</v>
      </c>
      <c r="G6" s="32">
        <v>21</v>
      </c>
    </row>
    <row r="7" spans="1:8" ht="53.25" customHeight="1">
      <c r="A7" s="105" t="s">
        <v>97</v>
      </c>
      <c r="B7" s="100">
        <f t="shared" si="1"/>
        <v>3</v>
      </c>
      <c r="C7" s="106" t="s">
        <v>98</v>
      </c>
      <c r="D7" s="107"/>
      <c r="E7" s="248">
        <v>134005.56</v>
      </c>
      <c r="F7" s="291">
        <f t="shared" si="0"/>
        <v>67003</v>
      </c>
      <c r="G7" s="32">
        <v>11</v>
      </c>
    </row>
    <row r="8" spans="1:8" ht="66" customHeight="1">
      <c r="A8" s="101" t="s">
        <v>105</v>
      </c>
      <c r="B8" s="100">
        <f t="shared" si="1"/>
        <v>4</v>
      </c>
      <c r="C8" s="102" t="s">
        <v>106</v>
      </c>
      <c r="D8" s="108"/>
      <c r="E8" s="248">
        <v>357984.2</v>
      </c>
      <c r="F8" s="291">
        <f t="shared" si="0"/>
        <v>178992</v>
      </c>
      <c r="G8" s="32">
        <v>8</v>
      </c>
    </row>
    <row r="9" spans="1:8" ht="111.75" customHeight="1">
      <c r="A9" s="101" t="s">
        <v>111</v>
      </c>
      <c r="B9" s="100">
        <f t="shared" si="1"/>
        <v>5</v>
      </c>
      <c r="C9" s="102" t="s">
        <v>112</v>
      </c>
      <c r="D9" s="110"/>
      <c r="E9" s="248">
        <v>264623</v>
      </c>
      <c r="F9" s="291">
        <f t="shared" si="0"/>
        <v>132312</v>
      </c>
      <c r="G9" s="32">
        <v>16</v>
      </c>
    </row>
    <row r="10" spans="1:8" ht="52.5" customHeight="1">
      <c r="A10" s="101" t="s">
        <v>115</v>
      </c>
      <c r="B10" s="100">
        <f t="shared" si="1"/>
        <v>6</v>
      </c>
      <c r="C10" s="102" t="s">
        <v>116</v>
      </c>
      <c r="D10" s="448"/>
      <c r="E10" s="248">
        <v>116580.59</v>
      </c>
      <c r="F10" s="291">
        <f t="shared" si="0"/>
        <v>58290</v>
      </c>
      <c r="G10" s="32">
        <v>2</v>
      </c>
    </row>
    <row r="11" spans="1:8" ht="66" customHeight="1">
      <c r="A11" s="101" t="s">
        <v>117</v>
      </c>
      <c r="B11" s="100">
        <f t="shared" si="1"/>
        <v>7</v>
      </c>
      <c r="C11" s="111" t="s">
        <v>118</v>
      </c>
      <c r="D11" s="448"/>
      <c r="E11" s="248">
        <v>116580.59</v>
      </c>
      <c r="F11" s="291">
        <f t="shared" si="0"/>
        <v>58290</v>
      </c>
      <c r="G11" s="32">
        <v>2</v>
      </c>
    </row>
    <row r="12" spans="1:8" ht="78.75" customHeight="1">
      <c r="A12" s="101" t="s">
        <v>119</v>
      </c>
      <c r="B12" s="100">
        <f t="shared" si="1"/>
        <v>8</v>
      </c>
      <c r="C12" s="111" t="s">
        <v>120</v>
      </c>
      <c r="D12" s="108"/>
      <c r="E12" s="248">
        <v>37737.96</v>
      </c>
      <c r="F12" s="291">
        <f t="shared" si="0"/>
        <v>18869</v>
      </c>
      <c r="G12" s="32">
        <v>19</v>
      </c>
    </row>
    <row r="13" spans="1:8" ht="70.5" customHeight="1">
      <c r="A13" s="101" t="s">
        <v>121</v>
      </c>
      <c r="B13" s="100">
        <f t="shared" si="1"/>
        <v>9</v>
      </c>
      <c r="C13" s="111" t="s">
        <v>122</v>
      </c>
      <c r="D13" s="108"/>
      <c r="E13" s="248">
        <v>37737.96</v>
      </c>
      <c r="F13" s="291">
        <f t="shared" si="0"/>
        <v>18869</v>
      </c>
      <c r="G13" s="32">
        <v>1</v>
      </c>
    </row>
    <row r="14" spans="1:8" ht="86.25" customHeight="1">
      <c r="A14" s="101" t="s">
        <v>127</v>
      </c>
      <c r="B14" s="100">
        <f t="shared" si="1"/>
        <v>10</v>
      </c>
      <c r="C14" s="111" t="s">
        <v>128</v>
      </c>
      <c r="D14" s="108"/>
      <c r="E14" s="248">
        <v>29914.560000000001</v>
      </c>
      <c r="F14" s="291">
        <f t="shared" si="0"/>
        <v>14957</v>
      </c>
      <c r="G14" s="32">
        <v>7</v>
      </c>
    </row>
    <row r="15" spans="1:8" ht="80.25" customHeight="1">
      <c r="A15" s="101" t="s">
        <v>129</v>
      </c>
      <c r="B15" s="100">
        <f t="shared" si="1"/>
        <v>11</v>
      </c>
      <c r="C15" s="102" t="s">
        <v>130</v>
      </c>
      <c r="D15" s="108"/>
      <c r="E15" s="248">
        <v>29914.560000000001</v>
      </c>
      <c r="F15" s="291">
        <f t="shared" si="0"/>
        <v>14957</v>
      </c>
      <c r="G15" s="32">
        <v>11</v>
      </c>
    </row>
    <row r="16" spans="1:8" ht="101.25" customHeight="1">
      <c r="A16" s="101" t="s">
        <v>131</v>
      </c>
      <c r="B16" s="100">
        <f t="shared" si="1"/>
        <v>12</v>
      </c>
      <c r="C16" s="111" t="s">
        <v>132</v>
      </c>
      <c r="D16" s="143"/>
      <c r="E16" s="248">
        <v>107297.27</v>
      </c>
      <c r="F16" s="291">
        <f t="shared" si="0"/>
        <v>53649</v>
      </c>
      <c r="G16" s="32">
        <v>18</v>
      </c>
    </row>
    <row r="17" spans="1:8" ht="13.5" customHeight="1">
      <c r="A17" s="146"/>
      <c r="B17" s="145"/>
      <c r="C17" s="147"/>
      <c r="D17" s="148"/>
      <c r="E17" s="149"/>
      <c r="F17" s="142"/>
    </row>
    <row r="18" spans="1:8" s="59" customFormat="1" ht="20.25" customHeight="1">
      <c r="A18" s="293"/>
      <c r="B18" s="293"/>
      <c r="C18" s="293" t="s">
        <v>92</v>
      </c>
      <c r="D18" s="449" t="s">
        <v>174</v>
      </c>
      <c r="E18" s="449"/>
      <c r="F18" s="293"/>
      <c r="G18" s="234"/>
      <c r="H18" s="234"/>
    </row>
    <row r="19" spans="1:8" ht="66" customHeight="1">
      <c r="A19" s="292" t="s">
        <v>1</v>
      </c>
      <c r="B19" s="51" t="s">
        <v>0</v>
      </c>
      <c r="C19" s="50" t="s">
        <v>32</v>
      </c>
      <c r="D19" s="298" t="s">
        <v>33</v>
      </c>
      <c r="E19" s="150" t="s">
        <v>27</v>
      </c>
      <c r="F19" s="229" t="s">
        <v>517</v>
      </c>
      <c r="G19" s="19" t="s">
        <v>171</v>
      </c>
    </row>
    <row r="20" spans="1:8" ht="60" customHeight="1">
      <c r="A20" s="55" t="s">
        <v>133</v>
      </c>
      <c r="B20" s="100">
        <f>B16+1</f>
        <v>13</v>
      </c>
      <c r="C20" s="111" t="s">
        <v>134</v>
      </c>
      <c r="D20" s="53"/>
      <c r="E20" s="248">
        <v>22258.44</v>
      </c>
      <c r="F20" s="207">
        <f>0.5*E20</f>
        <v>11129.22</v>
      </c>
      <c r="G20" s="32">
        <v>3</v>
      </c>
    </row>
    <row r="21" spans="1:8" ht="99.95" customHeight="1">
      <c r="A21" s="55" t="s">
        <v>99</v>
      </c>
      <c r="B21" s="100">
        <f>B20+1</f>
        <v>14</v>
      </c>
      <c r="C21" s="102" t="s">
        <v>100</v>
      </c>
      <c r="D21" s="53"/>
      <c r="E21" s="248">
        <v>24153.599999999999</v>
      </c>
      <c r="F21" s="207">
        <f t="shared" ref="F21:F28" si="2">0.5*E21</f>
        <v>12076.8</v>
      </c>
      <c r="G21" s="32">
        <v>3</v>
      </c>
    </row>
    <row r="22" spans="1:8" ht="99.95" customHeight="1">
      <c r="A22" s="55" t="s">
        <v>101</v>
      </c>
      <c r="B22" s="100">
        <f t="shared" ref="B22:B28" si="3">B21+1</f>
        <v>15</v>
      </c>
      <c r="C22" s="102" t="s">
        <v>102</v>
      </c>
      <c r="D22" s="53"/>
      <c r="E22" s="248">
        <v>43039.92</v>
      </c>
      <c r="F22" s="207">
        <f t="shared" si="2"/>
        <v>21519.96</v>
      </c>
      <c r="G22" s="32">
        <v>5</v>
      </c>
    </row>
    <row r="23" spans="1:8" ht="99.95" customHeight="1">
      <c r="A23" s="55" t="s">
        <v>103</v>
      </c>
      <c r="B23" s="100">
        <f t="shared" si="3"/>
        <v>16</v>
      </c>
      <c r="C23" s="102" t="s">
        <v>104</v>
      </c>
      <c r="D23" s="53"/>
      <c r="E23" s="248">
        <v>56017.38</v>
      </c>
      <c r="F23" s="207">
        <f t="shared" si="2"/>
        <v>28008.69</v>
      </c>
      <c r="G23" s="32">
        <v>1</v>
      </c>
    </row>
    <row r="24" spans="1:8" ht="99.95" customHeight="1">
      <c r="A24" s="105" t="s">
        <v>107</v>
      </c>
      <c r="B24" s="100">
        <f t="shared" si="3"/>
        <v>17</v>
      </c>
      <c r="C24" s="102" t="s">
        <v>108</v>
      </c>
      <c r="D24" s="109"/>
      <c r="E24" s="248">
        <v>118057.86</v>
      </c>
      <c r="F24" s="207">
        <f t="shared" si="2"/>
        <v>59028.93</v>
      </c>
      <c r="G24" s="32">
        <v>2</v>
      </c>
    </row>
    <row r="25" spans="1:8" ht="99.95" customHeight="1">
      <c r="A25" s="101" t="s">
        <v>109</v>
      </c>
      <c r="B25" s="100">
        <f t="shared" si="3"/>
        <v>18</v>
      </c>
      <c r="C25" s="102" t="s">
        <v>110</v>
      </c>
      <c r="D25" s="108"/>
      <c r="E25" s="248">
        <v>52681.98</v>
      </c>
      <c r="F25" s="207">
        <f t="shared" si="2"/>
        <v>26340.99</v>
      </c>
      <c r="G25" s="32">
        <v>1</v>
      </c>
    </row>
    <row r="26" spans="1:8" ht="99.95" customHeight="1">
      <c r="A26" s="101" t="s">
        <v>113</v>
      </c>
      <c r="B26" s="100">
        <f t="shared" si="3"/>
        <v>19</v>
      </c>
      <c r="C26" s="102" t="s">
        <v>114</v>
      </c>
      <c r="D26" s="53"/>
      <c r="E26" s="248">
        <v>84580.44</v>
      </c>
      <c r="F26" s="207">
        <f t="shared" si="2"/>
        <v>42290.22</v>
      </c>
      <c r="G26" s="32">
        <v>8</v>
      </c>
    </row>
    <row r="27" spans="1:8" ht="99.95" customHeight="1">
      <c r="A27" s="101" t="s">
        <v>123</v>
      </c>
      <c r="B27" s="100">
        <f t="shared" si="3"/>
        <v>20</v>
      </c>
      <c r="C27" s="102" t="s">
        <v>124</v>
      </c>
      <c r="D27" s="108"/>
      <c r="E27" s="248">
        <v>18627.240000000002</v>
      </c>
      <c r="F27" s="207">
        <f t="shared" si="2"/>
        <v>9313.6200000000008</v>
      </c>
      <c r="G27" s="32">
        <v>4</v>
      </c>
    </row>
    <row r="28" spans="1:8" ht="99.95" customHeight="1">
      <c r="A28" s="101" t="s">
        <v>125</v>
      </c>
      <c r="B28" s="100">
        <f t="shared" si="3"/>
        <v>21</v>
      </c>
      <c r="C28" s="102" t="s">
        <v>126</v>
      </c>
      <c r="D28" s="108"/>
      <c r="E28" s="248">
        <v>18627</v>
      </c>
      <c r="F28" s="207">
        <f t="shared" si="2"/>
        <v>9313.5</v>
      </c>
      <c r="G28" s="32">
        <v>4</v>
      </c>
    </row>
    <row r="29" spans="1:8" ht="24" customHeight="1">
      <c r="A29" s="452" t="s">
        <v>236</v>
      </c>
      <c r="B29" s="453"/>
      <c r="C29" s="453"/>
      <c r="D29" s="453"/>
      <c r="E29" s="453"/>
      <c r="F29" s="453"/>
      <c r="G29" s="453"/>
    </row>
    <row r="30" spans="1:8" ht="31.5" customHeight="1">
      <c r="A30" s="450" t="s">
        <v>233</v>
      </c>
      <c r="B30" s="450"/>
      <c r="C30" s="450"/>
      <c r="D30" s="450"/>
      <c r="E30" s="450"/>
      <c r="F30" s="450"/>
    </row>
    <row r="31" spans="1:8" ht="15.75">
      <c r="D31" s="112" t="s">
        <v>135</v>
      </c>
      <c r="E31" s="119" t="s">
        <v>136</v>
      </c>
    </row>
  </sheetData>
  <mergeCells count="6">
    <mergeCell ref="G1:H1"/>
    <mergeCell ref="D10:D11"/>
    <mergeCell ref="D18:E18"/>
    <mergeCell ref="A30:F30"/>
    <mergeCell ref="B1:C1"/>
    <mergeCell ref="A29:G29"/>
  </mergeCells>
  <hyperlinks>
    <hyperlink ref="E31" r:id="rId1"/>
  </hyperlinks>
  <printOptions horizontalCentered="1"/>
  <pageMargins left="0.15748031496062992" right="0.15748031496062992" top="0.27559055118110237" bottom="0.19685039370078741" header="0.15748031496062992" footer="0.15748031496062992"/>
  <pageSetup paperSize="9" scale="8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4"/>
  <sheetViews>
    <sheetView topLeftCell="B1" zoomScaleNormal="100" workbookViewId="0">
      <selection activeCell="I1" sqref="I1:K1"/>
    </sheetView>
  </sheetViews>
  <sheetFormatPr defaultRowHeight="15"/>
  <cols>
    <col min="1" max="1" width="12.5703125" hidden="1" customWidth="1"/>
    <col min="2" max="2" width="4.7109375" style="51" customWidth="1"/>
    <col min="3" max="3" width="8.85546875" customWidth="1"/>
    <col min="4" max="4" width="19.42578125" style="332" customWidth="1"/>
    <col min="5" max="5" width="14.7109375" customWidth="1"/>
    <col min="6" max="7" width="18.85546875" customWidth="1"/>
    <col min="8" max="8" width="14.42578125" style="54" customWidth="1"/>
    <col min="9" max="9" width="12.28515625" style="284" customWidth="1"/>
    <col min="10" max="10" width="11.42578125" customWidth="1"/>
    <col min="11" max="11" width="9" customWidth="1"/>
  </cols>
  <sheetData>
    <row r="1" spans="1:11" s="46" customFormat="1" ht="74.25" customHeight="1">
      <c r="B1" s="289"/>
      <c r="D1" s="313"/>
      <c r="F1" s="62"/>
      <c r="G1" s="62"/>
      <c r="H1" s="314">
        <f>'DAO Walnut-50%'!B1</f>
        <v>46272</v>
      </c>
      <c r="I1" s="445" t="s">
        <v>515</v>
      </c>
      <c r="J1" s="445"/>
      <c r="K1" s="445"/>
    </row>
    <row r="2" spans="1:11" s="46" customFormat="1" ht="19.5" customHeight="1">
      <c r="B2" s="454" t="s">
        <v>356</v>
      </c>
      <c r="C2" s="454"/>
      <c r="D2" s="454"/>
      <c r="E2" s="454"/>
      <c r="F2" s="62"/>
      <c r="G2" s="62"/>
      <c r="H2" s="48"/>
      <c r="I2" s="237"/>
    </row>
    <row r="3" spans="1:11" s="46" customFormat="1" ht="187.5" customHeight="1">
      <c r="B3" s="289"/>
      <c r="D3" s="313"/>
      <c r="F3" s="62"/>
      <c r="G3" s="62"/>
      <c r="H3" s="48"/>
    </row>
    <row r="4" spans="1:11" ht="19.5" customHeight="1">
      <c r="B4" s="455" t="s">
        <v>490</v>
      </c>
      <c r="C4" s="455"/>
      <c r="D4" s="455"/>
      <c r="E4" s="455"/>
      <c r="F4" s="455"/>
      <c r="G4" s="455"/>
      <c r="H4" s="240" t="s">
        <v>170</v>
      </c>
      <c r="I4" s="242">
        <v>0.5</v>
      </c>
    </row>
    <row r="5" spans="1:11" ht="59.25" customHeight="1">
      <c r="A5" s="325" t="s">
        <v>1</v>
      </c>
      <c r="B5" s="244" t="s">
        <v>0</v>
      </c>
      <c r="C5" s="244" t="s">
        <v>203</v>
      </c>
      <c r="D5" s="244" t="s">
        <v>265</v>
      </c>
      <c r="E5" s="243" t="s">
        <v>91</v>
      </c>
      <c r="F5" s="243" t="s">
        <v>266</v>
      </c>
      <c r="G5" s="315" t="s">
        <v>267</v>
      </c>
      <c r="H5" s="245" t="s">
        <v>27</v>
      </c>
      <c r="I5" s="391" t="s">
        <v>433</v>
      </c>
      <c r="J5" s="305" t="s">
        <v>171</v>
      </c>
    </row>
    <row r="6" spans="1:11" ht="80.099999999999994" customHeight="1">
      <c r="A6" s="101" t="s">
        <v>359</v>
      </c>
      <c r="B6" s="246">
        <v>1</v>
      </c>
      <c r="C6" s="316" t="s">
        <v>360</v>
      </c>
      <c r="D6" s="317" t="s">
        <v>361</v>
      </c>
      <c r="E6" s="246" t="s">
        <v>362</v>
      </c>
      <c r="F6" s="324"/>
      <c r="G6" s="319" t="s">
        <v>358</v>
      </c>
      <c r="H6" s="248">
        <v>201274.56</v>
      </c>
      <c r="I6" s="248">
        <f>ROUND(0.5*H6,0)</f>
        <v>100637</v>
      </c>
      <c r="J6" s="32">
        <v>3</v>
      </c>
    </row>
    <row r="7" spans="1:11" ht="78" customHeight="1">
      <c r="A7" s="326" t="s">
        <v>363</v>
      </c>
      <c r="B7" s="246">
        <f>B6+1</f>
        <v>2</v>
      </c>
      <c r="C7" s="316" t="s">
        <v>364</v>
      </c>
      <c r="D7" s="317" t="s">
        <v>365</v>
      </c>
      <c r="E7" s="246" t="s">
        <v>366</v>
      </c>
      <c r="F7" s="318"/>
      <c r="G7" s="319" t="s">
        <v>358</v>
      </c>
      <c r="H7" s="248">
        <v>60547.199999999997</v>
      </c>
      <c r="I7" s="248">
        <f t="shared" ref="I7:I15" si="0">ROUND(0.5*H7,0)</f>
        <v>30274</v>
      </c>
      <c r="J7" s="32">
        <v>4</v>
      </c>
    </row>
    <row r="8" spans="1:11" ht="78" customHeight="1">
      <c r="A8" s="323" t="s">
        <v>367</v>
      </c>
      <c r="B8" s="246">
        <f>B7+1</f>
        <v>3</v>
      </c>
      <c r="C8" s="316" t="s">
        <v>368</v>
      </c>
      <c r="D8" s="317" t="s">
        <v>365</v>
      </c>
      <c r="E8" s="246" t="s">
        <v>366</v>
      </c>
      <c r="F8" s="321"/>
      <c r="G8" s="319" t="s">
        <v>358</v>
      </c>
      <c r="H8" s="248">
        <v>60465.599999999999</v>
      </c>
      <c r="I8" s="248">
        <f t="shared" si="0"/>
        <v>30233</v>
      </c>
      <c r="J8" s="32">
        <v>6</v>
      </c>
    </row>
    <row r="9" spans="1:11" ht="78" customHeight="1">
      <c r="A9" s="320" t="s">
        <v>369</v>
      </c>
      <c r="B9" s="246">
        <f t="shared" ref="B9:B11" si="1">B8+1</f>
        <v>4</v>
      </c>
      <c r="C9" s="316" t="s">
        <v>370</v>
      </c>
      <c r="D9" s="317" t="s">
        <v>371</v>
      </c>
      <c r="E9" s="246" t="s">
        <v>372</v>
      </c>
      <c r="F9" s="321"/>
      <c r="G9" s="319" t="s">
        <v>358</v>
      </c>
      <c r="H9" s="248">
        <v>312035.34000000003</v>
      </c>
      <c r="I9" s="248">
        <f t="shared" si="0"/>
        <v>156018</v>
      </c>
      <c r="J9" s="32">
        <v>4</v>
      </c>
    </row>
    <row r="10" spans="1:11" ht="78" customHeight="1">
      <c r="A10" s="323" t="s">
        <v>373</v>
      </c>
      <c r="B10" s="246">
        <f t="shared" si="1"/>
        <v>5</v>
      </c>
      <c r="C10" s="316" t="s">
        <v>374</v>
      </c>
      <c r="D10" s="317" t="s">
        <v>375</v>
      </c>
      <c r="E10" s="246" t="s">
        <v>376</v>
      </c>
      <c r="F10" s="321"/>
      <c r="G10" s="319" t="s">
        <v>358</v>
      </c>
      <c r="H10" s="248">
        <v>157278.9</v>
      </c>
      <c r="I10" s="248">
        <f t="shared" si="0"/>
        <v>78639</v>
      </c>
      <c r="J10" s="32">
        <v>11</v>
      </c>
    </row>
    <row r="11" spans="1:11" ht="78" customHeight="1">
      <c r="A11" s="320" t="s">
        <v>377</v>
      </c>
      <c r="B11" s="246">
        <f t="shared" si="1"/>
        <v>6</v>
      </c>
      <c r="C11" s="316" t="s">
        <v>378</v>
      </c>
      <c r="D11" s="317" t="s">
        <v>379</v>
      </c>
      <c r="E11" s="246" t="s">
        <v>380</v>
      </c>
      <c r="F11" s="324"/>
      <c r="G11" s="319" t="s">
        <v>358</v>
      </c>
      <c r="H11" s="248">
        <v>245600.7</v>
      </c>
      <c r="I11" s="248">
        <f t="shared" si="0"/>
        <v>122800</v>
      </c>
      <c r="J11" s="32">
        <v>2</v>
      </c>
    </row>
    <row r="12" spans="1:11" ht="72" customHeight="1">
      <c r="A12" s="323" t="s">
        <v>381</v>
      </c>
      <c r="B12" s="246">
        <f>B11+1</f>
        <v>7</v>
      </c>
      <c r="C12" s="316" t="s">
        <v>382</v>
      </c>
      <c r="D12" s="317" t="s">
        <v>383</v>
      </c>
      <c r="E12" s="246" t="s">
        <v>384</v>
      </c>
      <c r="F12" s="324"/>
      <c r="G12" s="319" t="s">
        <v>358</v>
      </c>
      <c r="H12" s="248">
        <v>38205.120000000003</v>
      </c>
      <c r="I12" s="248">
        <f t="shared" si="0"/>
        <v>19103</v>
      </c>
      <c r="J12" s="32">
        <v>12</v>
      </c>
    </row>
    <row r="13" spans="1:11" ht="72" customHeight="1">
      <c r="A13" s="323" t="s">
        <v>385</v>
      </c>
      <c r="B13" s="246">
        <f>B12+1</f>
        <v>8</v>
      </c>
      <c r="C13" s="316" t="s">
        <v>386</v>
      </c>
      <c r="D13" s="317" t="s">
        <v>387</v>
      </c>
      <c r="E13" s="246" t="s">
        <v>388</v>
      </c>
      <c r="F13" s="321"/>
      <c r="G13" s="319" t="s">
        <v>357</v>
      </c>
      <c r="H13" s="248">
        <v>92894.46</v>
      </c>
      <c r="I13" s="248">
        <f t="shared" si="0"/>
        <v>46447</v>
      </c>
      <c r="J13" s="32">
        <v>9</v>
      </c>
    </row>
    <row r="14" spans="1:11" ht="83.25" customHeight="1">
      <c r="A14" s="320" t="s">
        <v>389</v>
      </c>
      <c r="B14" s="246" t="e">
        <f>#REF!+1</f>
        <v>#REF!</v>
      </c>
      <c r="C14" s="316" t="s">
        <v>390</v>
      </c>
      <c r="D14" s="317" t="s">
        <v>391</v>
      </c>
      <c r="E14" s="246" t="s">
        <v>392</v>
      </c>
      <c r="F14" s="327"/>
      <c r="G14" s="319" t="s">
        <v>358</v>
      </c>
      <c r="H14" s="248">
        <v>140757.96</v>
      </c>
      <c r="I14" s="248">
        <f t="shared" si="0"/>
        <v>70379</v>
      </c>
      <c r="J14" s="32">
        <v>10</v>
      </c>
    </row>
    <row r="15" spans="1:11" ht="80.25" customHeight="1">
      <c r="A15" s="322" t="s">
        <v>393</v>
      </c>
      <c r="B15" s="246" t="e">
        <f>#REF!+1</f>
        <v>#REF!</v>
      </c>
      <c r="C15" s="316" t="s">
        <v>394</v>
      </c>
      <c r="D15" s="317" t="s">
        <v>395</v>
      </c>
      <c r="E15" s="246" t="s">
        <v>396</v>
      </c>
      <c r="F15" s="115"/>
      <c r="G15" s="319" t="s">
        <v>397</v>
      </c>
      <c r="H15" s="328">
        <v>33271.379999999997</v>
      </c>
      <c r="I15" s="248">
        <f t="shared" si="0"/>
        <v>16636</v>
      </c>
      <c r="J15" s="32">
        <v>4</v>
      </c>
    </row>
    <row r="16" spans="1:11" ht="17.25" customHeight="1">
      <c r="B16" s="215" t="s">
        <v>398</v>
      </c>
      <c r="C16" s="329"/>
      <c r="D16" s="329"/>
      <c r="E16" s="329"/>
      <c r="F16" s="329"/>
      <c r="G16" s="329"/>
      <c r="H16" s="329"/>
      <c r="I16" s="217"/>
    </row>
    <row r="17" spans="2:9" s="46" customFormat="1" ht="34.5" customHeight="1">
      <c r="B17" s="440" t="s">
        <v>400</v>
      </c>
      <c r="C17" s="440"/>
      <c r="D17" s="440"/>
      <c r="E17" s="440"/>
      <c r="F17" s="440"/>
      <c r="G17" s="440"/>
      <c r="H17" s="440"/>
      <c r="I17" s="217"/>
    </row>
    <row r="18" spans="2:9" s="46" customFormat="1" ht="18" customHeight="1">
      <c r="B18" s="263" t="s">
        <v>322</v>
      </c>
      <c r="C18" s="288"/>
      <c r="D18" s="288"/>
      <c r="E18" s="288"/>
      <c r="F18" s="288"/>
      <c r="G18" s="288"/>
      <c r="H18" s="288"/>
      <c r="I18" s="217"/>
    </row>
    <row r="19" spans="2:9" s="215" customFormat="1" ht="21" customHeight="1">
      <c r="B19" s="289"/>
      <c r="C19" s="238"/>
      <c r="E19" s="287" t="s">
        <v>135</v>
      </c>
      <c r="F19" s="152" t="s">
        <v>399</v>
      </c>
      <c r="G19" s="152"/>
      <c r="H19" s="330"/>
      <c r="I19" s="331"/>
    </row>
    <row r="20" spans="2:9">
      <c r="B20" s="289"/>
    </row>
    <row r="21" spans="2:9">
      <c r="B21" s="289"/>
    </row>
    <row r="22" spans="2:9">
      <c r="B22" s="289"/>
    </row>
    <row r="23" spans="2:9">
      <c r="B23" s="289"/>
    </row>
    <row r="24" spans="2:9">
      <c r="B24" s="289"/>
    </row>
    <row r="25" spans="2:9">
      <c r="B25" s="289"/>
    </row>
    <row r="26" spans="2:9">
      <c r="B26" s="289"/>
    </row>
    <row r="27" spans="2:9">
      <c r="B27" s="289"/>
    </row>
    <row r="28" spans="2:9">
      <c r="B28" s="289"/>
    </row>
    <row r="29" spans="2:9">
      <c r="B29" s="289"/>
    </row>
    <row r="30" spans="2:9">
      <c r="B30" s="289"/>
    </row>
    <row r="31" spans="2:9">
      <c r="B31" s="289"/>
    </row>
    <row r="32" spans="2:9">
      <c r="B32" s="289"/>
    </row>
    <row r="33" spans="2:2">
      <c r="B33" s="289"/>
    </row>
    <row r="34" spans="2:2">
      <c r="B34" s="289"/>
    </row>
    <row r="35" spans="2:2">
      <c r="B35" s="289"/>
    </row>
    <row r="36" spans="2:2">
      <c r="B36" s="289"/>
    </row>
    <row r="37" spans="2:2">
      <c r="B37" s="289"/>
    </row>
    <row r="38" spans="2:2">
      <c r="B38" s="289"/>
    </row>
    <row r="39" spans="2:2">
      <c r="B39" s="289"/>
    </row>
    <row r="40" spans="2:2">
      <c r="B40" s="289"/>
    </row>
    <row r="41" spans="2:2">
      <c r="B41" s="289"/>
    </row>
    <row r="42" spans="2:2">
      <c r="B42" s="289"/>
    </row>
    <row r="43" spans="2:2">
      <c r="B43" s="289"/>
    </row>
    <row r="44" spans="2:2">
      <c r="B44" s="289"/>
    </row>
    <row r="45" spans="2:2">
      <c r="B45" s="289"/>
    </row>
    <row r="46" spans="2:2">
      <c r="B46" s="289"/>
    </row>
    <row r="47" spans="2:2">
      <c r="B47" s="289"/>
    </row>
    <row r="48" spans="2:2">
      <c r="B48" s="289"/>
    </row>
    <row r="49" spans="2:2">
      <c r="B49" s="289"/>
    </row>
    <row r="50" spans="2:2">
      <c r="B50" s="289"/>
    </row>
    <row r="51" spans="2:2">
      <c r="B51" s="289"/>
    </row>
    <row r="52" spans="2:2">
      <c r="B52" s="289"/>
    </row>
    <row r="53" spans="2:2">
      <c r="B53" s="289"/>
    </row>
    <row r="54" spans="2:2">
      <c r="B54" s="289"/>
    </row>
  </sheetData>
  <mergeCells count="4">
    <mergeCell ref="B2:E2"/>
    <mergeCell ref="B17:H17"/>
    <mergeCell ref="B4:G4"/>
    <mergeCell ref="I1:K1"/>
  </mergeCells>
  <hyperlinks>
    <hyperlink ref="F19" r:id="rId1"/>
  </hyperlinks>
  <printOptions horizontalCentered="1"/>
  <pageMargins left="0.15748031496062992" right="0.27559055118110237" top="0.31496062992125984" bottom="0.15748031496062992" header="0.31496062992125984" footer="0.15748031496062992"/>
  <pageSetup paperSize="9" scale="75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opLeftCell="B1" zoomScaleNormal="100" workbookViewId="0">
      <selection activeCell="F1" sqref="F1:H1"/>
    </sheetView>
  </sheetViews>
  <sheetFormatPr defaultColWidth="10.28515625" defaultRowHeight="16.5"/>
  <cols>
    <col min="1" max="1" width="11.42578125" style="122" hidden="1" customWidth="1"/>
    <col min="2" max="2" width="5.42578125" style="122" customWidth="1"/>
    <col min="3" max="3" width="21.5703125" style="122" customWidth="1"/>
    <col min="4" max="4" width="17.28515625" style="122" customWidth="1"/>
    <col min="5" max="5" width="42.28515625" style="122" customWidth="1"/>
    <col min="6" max="6" width="15.5703125" style="122" customWidth="1"/>
    <col min="7" max="7" width="14.42578125" style="122" customWidth="1"/>
    <col min="8" max="8" width="14.140625" style="122" customWidth="1"/>
    <col min="9" max="16384" width="10.28515625" style="122"/>
  </cols>
  <sheetData>
    <row r="1" spans="1:8" ht="105.75" customHeight="1">
      <c r="B1" s="456">
        <f>'DAO-70%'!A1</f>
        <v>46272</v>
      </c>
      <c r="C1" s="456"/>
      <c r="D1" s="123"/>
      <c r="E1" s="123"/>
      <c r="F1" s="445" t="s">
        <v>515</v>
      </c>
      <c r="G1" s="445"/>
      <c r="H1" s="445"/>
    </row>
    <row r="2" spans="1:8" s="124" customFormat="1" ht="288.75" customHeight="1">
      <c r="B2" s="125"/>
      <c r="C2" s="126"/>
      <c r="D2" s="126"/>
      <c r="E2" s="126"/>
      <c r="F2" s="126"/>
    </row>
    <row r="3" spans="1:8" s="124" customFormat="1" ht="18" customHeight="1">
      <c r="B3" s="459" t="s">
        <v>159</v>
      </c>
      <c r="C3" s="459"/>
      <c r="D3" s="459"/>
      <c r="E3" s="459"/>
      <c r="F3" s="459"/>
    </row>
    <row r="4" spans="1:8" s="124" customFormat="1" ht="9.75" customHeight="1">
      <c r="B4" s="126"/>
      <c r="C4" s="126"/>
      <c r="D4" s="126"/>
      <c r="E4" s="126"/>
      <c r="F4" s="126"/>
    </row>
    <row r="5" spans="1:8" s="124" customFormat="1" ht="63.75" customHeight="1">
      <c r="A5" s="202"/>
      <c r="B5" s="201"/>
      <c r="C5" s="127"/>
      <c r="D5" s="460" t="s">
        <v>435</v>
      </c>
      <c r="E5" s="461"/>
      <c r="F5" s="127"/>
    </row>
    <row r="6" spans="1:8" s="124" customFormat="1" ht="9" customHeight="1">
      <c r="A6" s="202"/>
      <c r="B6" s="201"/>
      <c r="C6" s="127"/>
      <c r="D6" s="127"/>
      <c r="E6" s="126"/>
      <c r="F6" s="127"/>
    </row>
    <row r="7" spans="1:8" s="368" customFormat="1" ht="19.5" customHeight="1">
      <c r="A7" s="293"/>
      <c r="B7" s="293"/>
      <c r="C7" s="458" t="s">
        <v>160</v>
      </c>
      <c r="D7" s="458"/>
      <c r="E7" s="374" t="s">
        <v>170</v>
      </c>
      <c r="F7" s="375">
        <v>0.5</v>
      </c>
      <c r="G7" s="293"/>
    </row>
    <row r="8" spans="1:8" s="128" customFormat="1" ht="57.75" customHeight="1">
      <c r="A8" s="373" t="s">
        <v>161</v>
      </c>
      <c r="B8" s="376" t="s">
        <v>0</v>
      </c>
      <c r="C8" s="376" t="s">
        <v>162</v>
      </c>
      <c r="D8" s="377" t="s">
        <v>91</v>
      </c>
      <c r="E8" s="377" t="s">
        <v>2</v>
      </c>
      <c r="F8" s="378" t="s">
        <v>27</v>
      </c>
      <c r="G8" s="82" t="s">
        <v>355</v>
      </c>
      <c r="H8" s="19" t="s">
        <v>171</v>
      </c>
    </row>
    <row r="9" spans="1:8" s="132" customFormat="1" ht="91.5" customHeight="1">
      <c r="A9" s="134" t="s">
        <v>163</v>
      </c>
      <c r="B9" s="233">
        <v>1</v>
      </c>
      <c r="C9" s="130" t="s">
        <v>164</v>
      </c>
      <c r="D9" s="131" t="s">
        <v>165</v>
      </c>
      <c r="E9" s="133"/>
      <c r="F9" s="248">
        <v>80772.78</v>
      </c>
      <c r="G9" s="299">
        <f t="shared" ref="G9:G10" si="0">ROUND(F9*0.5,0)</f>
        <v>40386</v>
      </c>
      <c r="H9" s="32">
        <v>1</v>
      </c>
    </row>
    <row r="10" spans="1:8" s="132" customFormat="1" ht="127.5" customHeight="1">
      <c r="A10" s="129" t="s">
        <v>166</v>
      </c>
      <c r="B10" s="233">
        <v>2</v>
      </c>
      <c r="C10" s="130" t="s">
        <v>167</v>
      </c>
      <c r="D10" s="131" t="s">
        <v>168</v>
      </c>
      <c r="E10" s="133"/>
      <c r="F10" s="248">
        <v>299969.76</v>
      </c>
      <c r="G10" s="299">
        <f t="shared" si="0"/>
        <v>149985</v>
      </c>
      <c r="H10" s="32">
        <v>2</v>
      </c>
    </row>
    <row r="11" spans="1:8" s="132" customFormat="1" ht="42" customHeight="1">
      <c r="A11" s="457" t="s">
        <v>234</v>
      </c>
      <c r="B11" s="457"/>
      <c r="C11" s="457"/>
      <c r="D11" s="457"/>
      <c r="E11" s="457"/>
      <c r="F11" s="457"/>
      <c r="G11" s="457"/>
    </row>
    <row r="12" spans="1:8" s="132" customFormat="1" ht="21" customHeight="1">
      <c r="B12" s="388"/>
      <c r="D12" s="153" t="s">
        <v>135</v>
      </c>
      <c r="E12" s="154" t="s">
        <v>178</v>
      </c>
    </row>
  </sheetData>
  <autoFilter ref="C8:F12"/>
  <mergeCells count="6">
    <mergeCell ref="B1:C1"/>
    <mergeCell ref="A11:G11"/>
    <mergeCell ref="C7:D7"/>
    <mergeCell ref="B3:F3"/>
    <mergeCell ref="D5:E5"/>
    <mergeCell ref="F1:H1"/>
  </mergeCells>
  <hyperlinks>
    <hyperlink ref="E12" r:id="rId1"/>
  </hyperlinks>
  <pageMargins left="0.19685039370078741" right="0.19685039370078741" top="0.19685039370078741" bottom="0.15748031496062992" header="0.15748031496062992" footer="0.19685039370078741"/>
  <pageSetup paperSize="9" scale="71" fitToHeight="0" orientation="portrait" verticalDpi="3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B1" zoomScaleNormal="100" workbookViewId="0">
      <selection activeCell="I2" sqref="I2"/>
    </sheetView>
  </sheetViews>
  <sheetFormatPr defaultRowHeight="15"/>
  <cols>
    <col min="1" max="1" width="24.42578125" hidden="1" customWidth="1"/>
    <col min="2" max="2" width="30.5703125" customWidth="1"/>
    <col min="3" max="3" width="21.5703125" customWidth="1"/>
    <col min="4" max="4" width="12" style="54" customWidth="1"/>
    <col min="5" max="5" width="18" style="120" customWidth="1"/>
    <col min="6" max="6" width="13.85546875" customWidth="1"/>
    <col min="7" max="7" width="12" customWidth="1"/>
    <col min="9" max="9" width="47.140625" customWidth="1"/>
  </cols>
  <sheetData>
    <row r="1" spans="1:7" s="46" customFormat="1" ht="69.75" customHeight="1">
      <c r="B1" s="420">
        <f>'DAO-70%'!A1</f>
        <v>46272</v>
      </c>
      <c r="C1" s="62"/>
      <c r="D1" s="48"/>
      <c r="E1" s="445" t="s">
        <v>515</v>
      </c>
      <c r="F1" s="445"/>
      <c r="G1" s="524"/>
    </row>
    <row r="2" spans="1:7" s="46" customFormat="1" ht="236.1" customHeight="1">
      <c r="B2" s="49"/>
      <c r="C2" s="62"/>
      <c r="D2" s="48"/>
      <c r="E2" s="98"/>
    </row>
    <row r="3" spans="1:7" s="59" customFormat="1" ht="15" customHeight="1">
      <c r="A3" s="300"/>
      <c r="B3" s="300" t="s">
        <v>137</v>
      </c>
      <c r="C3" s="301"/>
      <c r="D3" s="301"/>
      <c r="E3" s="303" t="s">
        <v>170</v>
      </c>
      <c r="F3" s="302">
        <v>0.5</v>
      </c>
    </row>
    <row r="4" spans="1:7" ht="54.75" customHeight="1">
      <c r="A4" s="382" t="s">
        <v>1</v>
      </c>
      <c r="B4" s="383" t="s">
        <v>32</v>
      </c>
      <c r="C4" s="384" t="s">
        <v>33</v>
      </c>
      <c r="D4" s="385" t="s">
        <v>27</v>
      </c>
      <c r="E4" s="82" t="s">
        <v>355</v>
      </c>
      <c r="F4" s="19" t="s">
        <v>171</v>
      </c>
    </row>
    <row r="5" spans="1:7" s="59" customFormat="1" ht="103.5" customHeight="1">
      <c r="A5" s="70" t="s">
        <v>524</v>
      </c>
      <c r="B5" s="532" t="s">
        <v>525</v>
      </c>
      <c r="C5" s="530"/>
      <c r="D5" s="534">
        <v>464518</v>
      </c>
      <c r="E5" s="535">
        <f t="shared" ref="E5:E6" si="0">ROUND(D5*0.5,0)</f>
        <v>232259</v>
      </c>
      <c r="F5" s="536" t="s">
        <v>494</v>
      </c>
    </row>
    <row r="6" spans="1:7" s="59" customFormat="1" ht="103.5" customHeight="1">
      <c r="A6" s="70" t="s">
        <v>526</v>
      </c>
      <c r="B6" s="532" t="s">
        <v>527</v>
      </c>
      <c r="C6" s="537"/>
      <c r="D6" s="534">
        <v>397739</v>
      </c>
      <c r="E6" s="535">
        <f t="shared" si="0"/>
        <v>198870</v>
      </c>
      <c r="F6" s="536">
        <v>2</v>
      </c>
    </row>
    <row r="7" spans="1:7" ht="60.75" customHeight="1">
      <c r="A7" s="531" t="s">
        <v>190</v>
      </c>
      <c r="B7" s="532" t="s">
        <v>191</v>
      </c>
      <c r="C7" s="533"/>
      <c r="D7" s="534">
        <v>539399.46</v>
      </c>
      <c r="E7" s="535">
        <f t="shared" ref="E7:E13" si="1">ROUND(D7*0.5,0)</f>
        <v>269700</v>
      </c>
      <c r="F7" s="536">
        <v>1</v>
      </c>
    </row>
    <row r="8" spans="1:7" ht="75.75" customHeight="1">
      <c r="A8" s="70" t="s">
        <v>184</v>
      </c>
      <c r="B8" s="160" t="s">
        <v>186</v>
      </c>
      <c r="C8" s="161"/>
      <c r="D8" s="205">
        <v>358680.35</v>
      </c>
      <c r="E8" s="304">
        <f t="shared" si="1"/>
        <v>179340</v>
      </c>
      <c r="F8" s="32">
        <v>1</v>
      </c>
    </row>
    <row r="9" spans="1:7" ht="52.5" customHeight="1">
      <c r="A9" s="70" t="s">
        <v>185</v>
      </c>
      <c r="B9" s="160" t="s">
        <v>187</v>
      </c>
      <c r="C9" s="160"/>
      <c r="D9" s="205">
        <v>253533.24</v>
      </c>
      <c r="E9" s="304">
        <f t="shared" si="1"/>
        <v>126767</v>
      </c>
      <c r="F9" s="32">
        <v>1</v>
      </c>
    </row>
    <row r="10" spans="1:7" ht="79.5" customHeight="1">
      <c r="A10" s="67" t="s">
        <v>188</v>
      </c>
      <c r="B10" s="75" t="s">
        <v>189</v>
      </c>
      <c r="C10" s="306"/>
      <c r="D10" s="205">
        <v>203546.3</v>
      </c>
      <c r="E10" s="304">
        <f t="shared" si="1"/>
        <v>101773</v>
      </c>
      <c r="F10" s="32">
        <v>1</v>
      </c>
    </row>
    <row r="11" spans="1:7" ht="72" customHeight="1">
      <c r="A11" s="65" t="s">
        <v>150</v>
      </c>
      <c r="B11" s="102" t="s">
        <v>151</v>
      </c>
      <c r="C11" s="53"/>
      <c r="D11" s="205">
        <v>209315.73</v>
      </c>
      <c r="E11" s="304">
        <f t="shared" si="1"/>
        <v>104658</v>
      </c>
      <c r="F11" s="32">
        <v>8</v>
      </c>
    </row>
    <row r="12" spans="1:7" ht="43.5" customHeight="1">
      <c r="A12" s="162" t="s">
        <v>197</v>
      </c>
      <c r="B12" s="75" t="s">
        <v>198</v>
      </c>
      <c r="C12" s="463"/>
      <c r="D12" s="205">
        <v>159230.16</v>
      </c>
      <c r="E12" s="304">
        <f t="shared" si="1"/>
        <v>79615</v>
      </c>
      <c r="F12" s="32">
        <v>9</v>
      </c>
    </row>
    <row r="13" spans="1:7" ht="59.25" customHeight="1">
      <c r="A13" s="162" t="s">
        <v>196</v>
      </c>
      <c r="B13" s="75" t="s">
        <v>199</v>
      </c>
      <c r="C13" s="464"/>
      <c r="D13" s="205">
        <v>146717.82</v>
      </c>
      <c r="E13" s="304">
        <f t="shared" si="1"/>
        <v>73359</v>
      </c>
      <c r="F13" s="32">
        <v>1</v>
      </c>
    </row>
    <row r="14" spans="1:7" ht="59.25" customHeight="1">
      <c r="A14" s="101" t="s">
        <v>466</v>
      </c>
      <c r="B14" s="113" t="s">
        <v>467</v>
      </c>
      <c r="C14" s="114"/>
      <c r="D14" s="205">
        <v>85650.32</v>
      </c>
      <c r="E14" s="304">
        <f t="shared" ref="E14:E23" si="2">ROUND(D14*0.5,0)</f>
        <v>42825</v>
      </c>
      <c r="F14" s="51">
        <v>4</v>
      </c>
    </row>
    <row r="15" spans="1:7" ht="59.25" customHeight="1">
      <c r="A15" s="67" t="s">
        <v>468</v>
      </c>
      <c r="B15" s="160" t="s">
        <v>469</v>
      </c>
      <c r="D15" s="205">
        <v>85650.32</v>
      </c>
      <c r="E15" s="304">
        <f t="shared" si="2"/>
        <v>42825</v>
      </c>
      <c r="F15" s="51">
        <v>12</v>
      </c>
    </row>
    <row r="16" spans="1:7" ht="78" customHeight="1">
      <c r="A16" s="101" t="s">
        <v>470</v>
      </c>
      <c r="B16" s="113" t="s">
        <v>471</v>
      </c>
      <c r="C16" s="114"/>
      <c r="D16" s="205">
        <v>154170.04</v>
      </c>
      <c r="E16" s="304">
        <f t="shared" si="2"/>
        <v>77085</v>
      </c>
      <c r="F16" s="51">
        <v>18</v>
      </c>
    </row>
    <row r="17" spans="1:6" ht="68.25" customHeight="1">
      <c r="A17" s="105" t="s">
        <v>472</v>
      </c>
      <c r="B17" s="113" t="s">
        <v>473</v>
      </c>
      <c r="C17" s="114"/>
      <c r="D17" s="205">
        <v>150547.92000000001</v>
      </c>
      <c r="E17" s="304">
        <f t="shared" si="2"/>
        <v>75274</v>
      </c>
      <c r="F17" s="51">
        <f>VLOOKUP(A17,[7]TDSheet!$A:$G,3,FALSE)</f>
        <v>24</v>
      </c>
    </row>
    <row r="18" spans="1:6" ht="59.25" customHeight="1">
      <c r="A18" s="101" t="s">
        <v>474</v>
      </c>
      <c r="B18" s="113" t="s">
        <v>475</v>
      </c>
      <c r="C18" s="114"/>
      <c r="D18" s="205">
        <v>150547.92000000001</v>
      </c>
      <c r="E18" s="304">
        <f t="shared" si="2"/>
        <v>75274</v>
      </c>
      <c r="F18" s="51">
        <f>VLOOKUP(A18,[7]TDSheet!$A:$G,3,FALSE)</f>
        <v>20</v>
      </c>
    </row>
    <row r="19" spans="1:6" ht="59.25" customHeight="1">
      <c r="A19" s="101" t="s">
        <v>476</v>
      </c>
      <c r="B19" s="113" t="s">
        <v>477</v>
      </c>
      <c r="C19" s="114"/>
      <c r="D19" s="205">
        <v>74555.679999999993</v>
      </c>
      <c r="E19" s="304">
        <f t="shared" si="2"/>
        <v>37278</v>
      </c>
      <c r="F19" s="51">
        <f>VLOOKUP(A19,[7]TDSheet!$A:$G,3,FALSE)</f>
        <v>20</v>
      </c>
    </row>
    <row r="20" spans="1:6" ht="59.25" customHeight="1">
      <c r="A20" s="101" t="s">
        <v>478</v>
      </c>
      <c r="B20" s="113" t="s">
        <v>479</v>
      </c>
      <c r="C20" s="114"/>
      <c r="D20" s="205">
        <v>86520.17</v>
      </c>
      <c r="E20" s="304">
        <f t="shared" si="2"/>
        <v>43260</v>
      </c>
      <c r="F20" s="51">
        <f>VLOOKUP(A20,[7]TDSheet!$A:$G,3,FALSE)</f>
        <v>15</v>
      </c>
    </row>
    <row r="21" spans="1:6" ht="59.25" customHeight="1">
      <c r="A21" s="101" t="s">
        <v>480</v>
      </c>
      <c r="B21" s="102" t="s">
        <v>481</v>
      </c>
      <c r="C21" s="114"/>
      <c r="D21" s="205">
        <v>90571.1</v>
      </c>
      <c r="E21" s="304">
        <f t="shared" si="2"/>
        <v>45286</v>
      </c>
      <c r="F21" s="51">
        <f>VLOOKUP(A21,[7]TDSheet!$A:$G,3,FALSE)</f>
        <v>31</v>
      </c>
    </row>
    <row r="22" spans="1:6" ht="86.25" customHeight="1">
      <c r="A22" s="68" t="s">
        <v>482</v>
      </c>
      <c r="B22" s="418" t="s">
        <v>483</v>
      </c>
      <c r="C22" s="419"/>
      <c r="D22" s="205">
        <v>146497.5</v>
      </c>
      <c r="E22" s="304">
        <f t="shared" si="2"/>
        <v>73249</v>
      </c>
      <c r="F22" s="51">
        <f>VLOOKUP(A22,[7]TDSheet!$A:$G,3,FALSE)</f>
        <v>11</v>
      </c>
    </row>
    <row r="23" spans="1:6" ht="86.25" customHeight="1">
      <c r="A23" s="68" t="s">
        <v>485</v>
      </c>
      <c r="B23" s="418" t="s">
        <v>484</v>
      </c>
      <c r="C23" s="419"/>
      <c r="D23" s="205">
        <v>41451.78</v>
      </c>
      <c r="E23" s="304">
        <f t="shared" si="2"/>
        <v>20726</v>
      </c>
      <c r="F23" s="51">
        <f>VLOOKUP(A23,[7]TDSheet!$A:$G,3,FALSE)</f>
        <v>1</v>
      </c>
    </row>
    <row r="24" spans="1:6" ht="22.5" customHeight="1">
      <c r="A24" s="462"/>
      <c r="B24" s="462"/>
      <c r="C24" s="462"/>
      <c r="D24" s="462"/>
      <c r="E24" s="462"/>
      <c r="F24" s="462"/>
    </row>
    <row r="25" spans="1:6" ht="59.25" customHeight="1">
      <c r="A25" s="379" t="s">
        <v>1</v>
      </c>
      <c r="B25" s="310" t="s">
        <v>32</v>
      </c>
      <c r="C25" s="380" t="s">
        <v>33</v>
      </c>
      <c r="D25" s="381" t="s">
        <v>27</v>
      </c>
      <c r="E25" s="204" t="s">
        <v>518</v>
      </c>
      <c r="F25" s="19" t="s">
        <v>171</v>
      </c>
    </row>
    <row r="26" spans="1:6" ht="105.75" customHeight="1">
      <c r="A26" s="101" t="s">
        <v>138</v>
      </c>
      <c r="B26" s="113" t="s">
        <v>139</v>
      </c>
      <c r="C26" s="306"/>
      <c r="D26" s="205">
        <v>136443.35999999999</v>
      </c>
      <c r="E26" s="206">
        <f t="shared" ref="E26:E36" si="3">ROUND(D26*0.5,0)</f>
        <v>68222</v>
      </c>
      <c r="F26" s="32">
        <v>1</v>
      </c>
    </row>
    <row r="27" spans="1:6" ht="81.95" customHeight="1">
      <c r="A27" s="101" t="s">
        <v>140</v>
      </c>
      <c r="B27" s="113" t="s">
        <v>141</v>
      </c>
      <c r="C27" s="114"/>
      <c r="D27" s="205">
        <v>111690</v>
      </c>
      <c r="E27" s="206">
        <f t="shared" si="3"/>
        <v>55845</v>
      </c>
      <c r="F27" s="32">
        <v>6</v>
      </c>
    </row>
    <row r="28" spans="1:6" ht="81.95" customHeight="1">
      <c r="A28" s="105" t="s">
        <v>142</v>
      </c>
      <c r="B28" s="113" t="s">
        <v>143</v>
      </c>
      <c r="C28" s="114"/>
      <c r="D28" s="205">
        <v>111690</v>
      </c>
      <c r="E28" s="206">
        <f t="shared" si="3"/>
        <v>55845</v>
      </c>
      <c r="F28" s="32">
        <v>8</v>
      </c>
    </row>
    <row r="29" spans="1:6" ht="86.25" customHeight="1">
      <c r="A29" s="101" t="s">
        <v>144</v>
      </c>
      <c r="B29" s="102" t="s">
        <v>145</v>
      </c>
      <c r="C29" s="115"/>
      <c r="D29" s="205">
        <v>46703.76</v>
      </c>
      <c r="E29" s="206">
        <f t="shared" si="3"/>
        <v>23352</v>
      </c>
      <c r="F29" s="32">
        <v>25</v>
      </c>
    </row>
    <row r="30" spans="1:6" ht="81.95" customHeight="1">
      <c r="A30" s="105" t="s">
        <v>146</v>
      </c>
      <c r="B30" s="102" t="s">
        <v>147</v>
      </c>
      <c r="C30" s="116"/>
      <c r="D30" s="205">
        <v>93091.32</v>
      </c>
      <c r="E30" s="206">
        <f t="shared" si="3"/>
        <v>46546</v>
      </c>
      <c r="F30" s="32">
        <v>5</v>
      </c>
    </row>
    <row r="31" spans="1:6" ht="77.25" customHeight="1">
      <c r="A31" s="67" t="s">
        <v>192</v>
      </c>
      <c r="B31" s="72" t="s">
        <v>195</v>
      </c>
      <c r="C31" s="53"/>
      <c r="D31" s="205">
        <v>99026.7</v>
      </c>
      <c r="E31" s="206">
        <f t="shared" si="3"/>
        <v>49513</v>
      </c>
      <c r="F31" s="32">
        <v>3</v>
      </c>
    </row>
    <row r="32" spans="1:6" ht="87" customHeight="1">
      <c r="A32" s="117" t="s">
        <v>148</v>
      </c>
      <c r="B32" s="118" t="s">
        <v>149</v>
      </c>
      <c r="C32" s="116"/>
      <c r="D32" s="205">
        <v>84364.2</v>
      </c>
      <c r="E32" s="206">
        <f t="shared" si="3"/>
        <v>42182</v>
      </c>
      <c r="F32" s="32">
        <v>1</v>
      </c>
    </row>
    <row r="33" spans="1:6" ht="45.75" customHeight="1">
      <c r="A33" s="67" t="s">
        <v>193</v>
      </c>
      <c r="B33" s="75" t="s">
        <v>194</v>
      </c>
      <c r="C33" s="53"/>
      <c r="D33" s="205">
        <v>72742.320000000007</v>
      </c>
      <c r="E33" s="206">
        <f t="shared" si="3"/>
        <v>36371</v>
      </c>
      <c r="F33" s="32">
        <v>5</v>
      </c>
    </row>
    <row r="34" spans="1:6" ht="79.5" customHeight="1">
      <c r="A34" s="55" t="s">
        <v>152</v>
      </c>
      <c r="B34" s="102" t="s">
        <v>153</v>
      </c>
      <c r="C34" s="53"/>
      <c r="D34" s="205">
        <v>46546.68</v>
      </c>
      <c r="E34" s="206">
        <f t="shared" si="3"/>
        <v>23273</v>
      </c>
      <c r="F34" s="32">
        <v>3</v>
      </c>
    </row>
    <row r="35" spans="1:6" ht="75.75" customHeight="1">
      <c r="A35" s="55" t="s">
        <v>154</v>
      </c>
      <c r="B35" s="102" t="s">
        <v>155</v>
      </c>
      <c r="C35" s="53"/>
      <c r="D35" s="205">
        <v>104533.68</v>
      </c>
      <c r="E35" s="206">
        <f t="shared" si="3"/>
        <v>52267</v>
      </c>
      <c r="F35" s="32">
        <v>2</v>
      </c>
    </row>
    <row r="36" spans="1:6" ht="82.5" customHeight="1">
      <c r="A36" s="55" t="s">
        <v>156</v>
      </c>
      <c r="B36" s="102" t="s">
        <v>157</v>
      </c>
      <c r="C36" s="53"/>
      <c r="D36" s="205">
        <v>87551.7</v>
      </c>
      <c r="E36" s="206">
        <f t="shared" si="3"/>
        <v>43776</v>
      </c>
      <c r="F36" s="32">
        <v>6</v>
      </c>
    </row>
    <row r="37" spans="1:6" ht="15.75">
      <c r="C37" s="112" t="s">
        <v>135</v>
      </c>
      <c r="D37" s="119" t="s">
        <v>158</v>
      </c>
    </row>
    <row r="39" spans="1:6">
      <c r="B39" s="121"/>
      <c r="D39"/>
      <c r="E39"/>
    </row>
    <row r="40" spans="1:6">
      <c r="E40"/>
    </row>
    <row r="41" spans="1:6">
      <c r="D41"/>
      <c r="E41"/>
    </row>
    <row r="42" spans="1:6">
      <c r="D42"/>
      <c r="E42"/>
    </row>
    <row r="43" spans="1:6">
      <c r="D43"/>
      <c r="E43"/>
    </row>
    <row r="44" spans="1:6">
      <c r="D44"/>
      <c r="E44"/>
    </row>
    <row r="45" spans="1:6">
      <c r="D45"/>
      <c r="E45"/>
    </row>
  </sheetData>
  <mergeCells count="3">
    <mergeCell ref="A24:F24"/>
    <mergeCell ref="C12:C13"/>
    <mergeCell ref="E1:F1"/>
  </mergeCells>
  <hyperlinks>
    <hyperlink ref="D37" r:id="rId1"/>
  </hyperlinks>
  <printOptions horizontalCentered="1"/>
  <pageMargins left="0.15748031496062992" right="0.15748031496062992" top="0.19685039370078741" bottom="0.23622047244094491" header="0.19685039370078741" footer="0.15748031496062992"/>
  <pageSetup paperSize="9" scale="85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"/>
  <sheetViews>
    <sheetView topLeftCell="B1" zoomScaleNormal="100" workbookViewId="0">
      <selection activeCell="H1" sqref="H1:J1"/>
    </sheetView>
  </sheetViews>
  <sheetFormatPr defaultRowHeight="15"/>
  <cols>
    <col min="1" max="1" width="22.85546875" hidden="1" customWidth="1"/>
    <col min="2" max="2" width="6.140625" customWidth="1"/>
    <col min="3" max="3" width="10.5703125" customWidth="1"/>
    <col min="4" max="4" width="16.5703125" customWidth="1"/>
    <col min="5" max="5" width="12.140625" customWidth="1"/>
    <col min="6" max="6" width="22" style="283" customWidth="1"/>
    <col min="7" max="7" width="14.140625" style="284" customWidth="1"/>
    <col min="8" max="8" width="11.5703125" customWidth="1"/>
    <col min="9" max="9" width="10.42578125" customWidth="1"/>
    <col min="10" max="10" width="11.7109375" customWidth="1"/>
  </cols>
  <sheetData>
    <row r="1" spans="1:12" s="46" customFormat="1" ht="73.5" customHeight="1">
      <c r="B1" s="526">
        <f>'DAO-70%'!A1</f>
        <v>46272</v>
      </c>
      <c r="C1" s="526"/>
      <c r="E1" s="62"/>
      <c r="F1" s="48"/>
      <c r="H1" s="445" t="s">
        <v>515</v>
      </c>
      <c r="I1" s="445"/>
      <c r="J1" s="445"/>
      <c r="K1" s="524"/>
      <c r="L1" s="524"/>
    </row>
    <row r="2" spans="1:12" s="46" customFormat="1" ht="26.25" customHeight="1">
      <c r="B2" s="270" t="s">
        <v>520</v>
      </c>
      <c r="E2" s="62"/>
      <c r="F2" s="48"/>
      <c r="G2" s="237"/>
    </row>
    <row r="3" spans="1:12" s="46" customFormat="1" ht="236.1" customHeight="1">
      <c r="E3" s="62"/>
      <c r="F3" s="465"/>
      <c r="G3" s="465"/>
      <c r="H3" s="228"/>
      <c r="I3"/>
      <c r="J3"/>
    </row>
    <row r="4" spans="1:12" s="46" customFormat="1" ht="18" customHeight="1">
      <c r="B4" s="468" t="s">
        <v>323</v>
      </c>
      <c r="C4" s="468"/>
      <c r="D4" s="468"/>
      <c r="E4" s="285"/>
      <c r="F4" s="285"/>
      <c r="G4" s="240" t="s">
        <v>352</v>
      </c>
      <c r="H4" s="242">
        <v>0.5</v>
      </c>
    </row>
    <row r="5" spans="1:12" s="46" customFormat="1" ht="62.25" customHeight="1">
      <c r="A5" s="271" t="s">
        <v>35</v>
      </c>
      <c r="B5" s="243" t="s">
        <v>0</v>
      </c>
      <c r="C5" s="244" t="s">
        <v>203</v>
      </c>
      <c r="D5" s="244" t="s">
        <v>265</v>
      </c>
      <c r="E5" s="243" t="s">
        <v>91</v>
      </c>
      <c r="F5" s="243" t="s">
        <v>266</v>
      </c>
      <c r="G5" s="272" t="s">
        <v>267</v>
      </c>
      <c r="H5" s="245" t="s">
        <v>27</v>
      </c>
      <c r="I5" s="83" t="s">
        <v>355</v>
      </c>
      <c r="J5" s="305" t="s">
        <v>171</v>
      </c>
    </row>
    <row r="6" spans="1:12" ht="78" customHeight="1">
      <c r="A6" s="258" t="s">
        <v>325</v>
      </c>
      <c r="B6" s="273">
        <v>1</v>
      </c>
      <c r="C6" s="246" t="s">
        <v>326</v>
      </c>
      <c r="D6" s="250" t="s">
        <v>327</v>
      </c>
      <c r="E6" s="247" t="s">
        <v>328</v>
      </c>
      <c r="F6" s="275"/>
      <c r="G6" s="276" t="s">
        <v>324</v>
      </c>
      <c r="H6" s="248">
        <v>193383.84</v>
      </c>
      <c r="I6" s="304">
        <f t="shared" ref="I6:I13" si="0">ROUND(H6*0.5,0)</f>
        <v>96692</v>
      </c>
      <c r="J6" s="90">
        <v>1</v>
      </c>
    </row>
    <row r="7" spans="1:12" ht="77.25" customHeight="1">
      <c r="A7" s="279" t="s">
        <v>329</v>
      </c>
      <c r="B7" s="273">
        <f t="shared" ref="B7:B13" si="1">B6+1</f>
        <v>2</v>
      </c>
      <c r="C7" s="246" t="s">
        <v>493</v>
      </c>
      <c r="D7" s="250" t="s">
        <v>519</v>
      </c>
      <c r="E7" s="247" t="s">
        <v>492</v>
      </c>
      <c r="F7" s="275"/>
      <c r="G7" s="276" t="s">
        <v>324</v>
      </c>
      <c r="H7" s="248">
        <v>1178890.5</v>
      </c>
      <c r="I7" s="304">
        <f t="shared" si="0"/>
        <v>589445</v>
      </c>
      <c r="J7" s="90" t="s">
        <v>494</v>
      </c>
    </row>
    <row r="8" spans="1:12" ht="77.25" customHeight="1">
      <c r="A8" s="258" t="s">
        <v>330</v>
      </c>
      <c r="B8" s="273">
        <f t="shared" si="1"/>
        <v>3</v>
      </c>
      <c r="C8" s="246" t="s">
        <v>331</v>
      </c>
      <c r="D8" s="250" t="s">
        <v>332</v>
      </c>
      <c r="E8" s="246" t="s">
        <v>333</v>
      </c>
      <c r="F8" s="275"/>
      <c r="G8" s="276" t="s">
        <v>324</v>
      </c>
      <c r="H8" s="248">
        <v>566366.22</v>
      </c>
      <c r="I8" s="304">
        <f t="shared" si="0"/>
        <v>283183</v>
      </c>
      <c r="J8" s="90" t="s">
        <v>494</v>
      </c>
    </row>
    <row r="9" spans="1:12" ht="114.75" customHeight="1">
      <c r="A9" s="258" t="s">
        <v>459</v>
      </c>
      <c r="B9" s="273">
        <f t="shared" si="1"/>
        <v>4</v>
      </c>
      <c r="C9" s="246" t="s">
        <v>335</v>
      </c>
      <c r="D9" s="280" t="s">
        <v>460</v>
      </c>
      <c r="E9" s="247" t="s">
        <v>336</v>
      </c>
      <c r="F9" s="410" t="s">
        <v>461</v>
      </c>
      <c r="G9" s="276" t="s">
        <v>324</v>
      </c>
      <c r="H9" s="248">
        <v>295840.8</v>
      </c>
      <c r="I9" s="304">
        <f t="shared" si="0"/>
        <v>147920</v>
      </c>
      <c r="J9" s="90">
        <v>1</v>
      </c>
    </row>
    <row r="10" spans="1:12" ht="94.5" customHeight="1">
      <c r="A10" s="258" t="s">
        <v>337</v>
      </c>
      <c r="B10" s="273">
        <f t="shared" si="1"/>
        <v>5</v>
      </c>
      <c r="C10" s="246" t="s">
        <v>338</v>
      </c>
      <c r="D10" s="274" t="s">
        <v>339</v>
      </c>
      <c r="E10" s="247" t="s">
        <v>340</v>
      </c>
      <c r="F10" s="277"/>
      <c r="G10" s="276" t="s">
        <v>324</v>
      </c>
      <c r="H10" s="248">
        <v>221627.64</v>
      </c>
      <c r="I10" s="304">
        <f t="shared" si="0"/>
        <v>110814</v>
      </c>
      <c r="J10" s="90">
        <v>1</v>
      </c>
    </row>
    <row r="11" spans="1:12" ht="106.5" customHeight="1">
      <c r="A11" s="258" t="s">
        <v>341</v>
      </c>
      <c r="B11" s="273">
        <f t="shared" si="1"/>
        <v>6</v>
      </c>
      <c r="C11" s="246" t="s">
        <v>342</v>
      </c>
      <c r="D11" s="274" t="s">
        <v>343</v>
      </c>
      <c r="E11" s="247" t="s">
        <v>340</v>
      </c>
      <c r="F11" s="277"/>
      <c r="G11" s="276" t="s">
        <v>324</v>
      </c>
      <c r="H11" s="248">
        <v>242684.52</v>
      </c>
      <c r="I11" s="304">
        <f t="shared" si="0"/>
        <v>121342</v>
      </c>
      <c r="J11" s="90">
        <v>8</v>
      </c>
    </row>
    <row r="12" spans="1:12" ht="69" customHeight="1">
      <c r="A12" s="279" t="s">
        <v>344</v>
      </c>
      <c r="B12" s="273">
        <f t="shared" si="1"/>
        <v>7</v>
      </c>
      <c r="C12" s="246" t="s">
        <v>345</v>
      </c>
      <c r="D12" s="252" t="s">
        <v>346</v>
      </c>
      <c r="E12" s="247" t="s">
        <v>334</v>
      </c>
      <c r="F12" s="282" t="s">
        <v>347</v>
      </c>
      <c r="G12" s="276" t="s">
        <v>324</v>
      </c>
      <c r="H12" s="248">
        <v>150199.07999999999</v>
      </c>
      <c r="I12" s="304">
        <f t="shared" si="0"/>
        <v>75100</v>
      </c>
      <c r="J12" s="90">
        <v>4</v>
      </c>
    </row>
    <row r="13" spans="1:12" ht="90.75" customHeight="1">
      <c r="A13" s="255" t="s">
        <v>348</v>
      </c>
      <c r="B13" s="273">
        <f t="shared" si="1"/>
        <v>8</v>
      </c>
      <c r="C13" s="246" t="s">
        <v>338</v>
      </c>
      <c r="D13" s="280" t="s">
        <v>349</v>
      </c>
      <c r="E13" s="247" t="s">
        <v>340</v>
      </c>
      <c r="F13" s="281"/>
      <c r="G13" s="276" t="s">
        <v>324</v>
      </c>
      <c r="H13" s="248">
        <v>260907.84</v>
      </c>
      <c r="I13" s="304">
        <f t="shared" si="0"/>
        <v>130454</v>
      </c>
      <c r="J13" s="90">
        <v>1</v>
      </c>
    </row>
    <row r="14" spans="1:12" ht="19.5" customHeight="1">
      <c r="B14" s="440" t="s">
        <v>320</v>
      </c>
      <c r="C14" s="440"/>
      <c r="D14" s="440"/>
      <c r="E14" s="440"/>
      <c r="F14" s="440"/>
      <c r="G14" s="440"/>
    </row>
    <row r="15" spans="1:12" ht="18.75" customHeight="1">
      <c r="B15" s="466" t="s">
        <v>319</v>
      </c>
      <c r="C15" s="466"/>
      <c r="D15" s="466"/>
      <c r="E15" s="466"/>
      <c r="F15" s="466"/>
      <c r="G15" s="466"/>
    </row>
    <row r="16" spans="1:12" s="46" customFormat="1" ht="19.5" customHeight="1">
      <c r="B16" s="263" t="s">
        <v>322</v>
      </c>
      <c r="G16" s="212"/>
    </row>
    <row r="17" spans="3:7" ht="18.75">
      <c r="E17" s="211" t="s">
        <v>135</v>
      </c>
      <c r="F17" s="467" t="s">
        <v>350</v>
      </c>
      <c r="G17" s="467"/>
    </row>
    <row r="18" spans="3:7" ht="15.75">
      <c r="C18" s="263"/>
      <c r="D18" s="263"/>
    </row>
  </sheetData>
  <mergeCells count="7">
    <mergeCell ref="B1:C1"/>
    <mergeCell ref="H1:J1"/>
    <mergeCell ref="F3:G3"/>
    <mergeCell ref="B14:G14"/>
    <mergeCell ref="B15:G15"/>
    <mergeCell ref="F17:G17"/>
    <mergeCell ref="B4:D4"/>
  </mergeCells>
  <hyperlinks>
    <hyperlink ref="F17" r:id="rId1" display="NEW INTER"/>
    <hyperlink ref="F17:G17" r:id="rId2" display="DAO WALNUT"/>
  </hyperlinks>
  <printOptions horizontalCentered="1"/>
  <pageMargins left="0.15748031496062992" right="0.15748031496062992" top="0.15748031496062992" bottom="0.15748031496062992" header="0.31496062992125984" footer="0.15748031496062992"/>
  <pageSetup paperSize="9" scale="8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4"/>
  <sheetViews>
    <sheetView zoomScaleNormal="100" workbookViewId="0">
      <selection activeCell="D1" sqref="D1:F1"/>
    </sheetView>
  </sheetViews>
  <sheetFormatPr defaultRowHeight="12.75"/>
  <cols>
    <col min="1" max="1" width="10.7109375" style="1" customWidth="1"/>
    <col min="2" max="2" width="30.7109375" style="13" customWidth="1"/>
    <col min="3" max="3" width="33.28515625" style="1" customWidth="1"/>
    <col min="4" max="4" width="14.28515625" style="14" customWidth="1"/>
    <col min="5" max="5" width="13.5703125" style="15" customWidth="1"/>
    <col min="6" max="6" width="13.5703125" style="1" customWidth="1"/>
    <col min="7" max="234" width="9.140625" style="1"/>
    <col min="235" max="235" width="30.7109375" style="1" customWidth="1"/>
    <col min="236" max="236" width="33.28515625" style="1" customWidth="1"/>
    <col min="237" max="237" width="17.85546875" style="1" customWidth="1"/>
    <col min="238" max="238" width="15.28515625" style="1" customWidth="1"/>
    <col min="239" max="239" width="14.42578125" style="1" customWidth="1"/>
    <col min="240" max="240" width="14.5703125" style="1" customWidth="1"/>
    <col min="241" max="241" width="12.5703125" style="1" customWidth="1"/>
    <col min="242" max="490" width="9.140625" style="1"/>
    <col min="491" max="491" width="30.7109375" style="1" customWidth="1"/>
    <col min="492" max="492" width="33.28515625" style="1" customWidth="1"/>
    <col min="493" max="493" width="17.85546875" style="1" customWidth="1"/>
    <col min="494" max="494" width="15.28515625" style="1" customWidth="1"/>
    <col min="495" max="495" width="14.42578125" style="1" customWidth="1"/>
    <col min="496" max="496" width="14.5703125" style="1" customWidth="1"/>
    <col min="497" max="497" width="12.5703125" style="1" customWidth="1"/>
    <col min="498" max="746" width="9.140625" style="1"/>
    <col min="747" max="747" width="30.7109375" style="1" customWidth="1"/>
    <col min="748" max="748" width="33.28515625" style="1" customWidth="1"/>
    <col min="749" max="749" width="17.85546875" style="1" customWidth="1"/>
    <col min="750" max="750" width="15.28515625" style="1" customWidth="1"/>
    <col min="751" max="751" width="14.42578125" style="1" customWidth="1"/>
    <col min="752" max="752" width="14.5703125" style="1" customWidth="1"/>
    <col min="753" max="753" width="12.5703125" style="1" customWidth="1"/>
    <col min="754" max="1002" width="9.140625" style="1"/>
    <col min="1003" max="1003" width="30.7109375" style="1" customWidth="1"/>
    <col min="1004" max="1004" width="33.28515625" style="1" customWidth="1"/>
    <col min="1005" max="1005" width="17.85546875" style="1" customWidth="1"/>
    <col min="1006" max="1006" width="15.28515625" style="1" customWidth="1"/>
    <col min="1007" max="1007" width="14.42578125" style="1" customWidth="1"/>
    <col min="1008" max="1008" width="14.5703125" style="1" customWidth="1"/>
    <col min="1009" max="1009" width="12.5703125" style="1" customWidth="1"/>
    <col min="1010" max="1258" width="9.140625" style="1"/>
    <col min="1259" max="1259" width="30.7109375" style="1" customWidth="1"/>
    <col min="1260" max="1260" width="33.28515625" style="1" customWidth="1"/>
    <col min="1261" max="1261" width="17.85546875" style="1" customWidth="1"/>
    <col min="1262" max="1262" width="15.28515625" style="1" customWidth="1"/>
    <col min="1263" max="1263" width="14.42578125" style="1" customWidth="1"/>
    <col min="1264" max="1264" width="14.5703125" style="1" customWidth="1"/>
    <col min="1265" max="1265" width="12.5703125" style="1" customWidth="1"/>
    <col min="1266" max="1514" width="9.140625" style="1"/>
    <col min="1515" max="1515" width="30.7109375" style="1" customWidth="1"/>
    <col min="1516" max="1516" width="33.28515625" style="1" customWidth="1"/>
    <col min="1517" max="1517" width="17.85546875" style="1" customWidth="1"/>
    <col min="1518" max="1518" width="15.28515625" style="1" customWidth="1"/>
    <col min="1519" max="1519" width="14.42578125" style="1" customWidth="1"/>
    <col min="1520" max="1520" width="14.5703125" style="1" customWidth="1"/>
    <col min="1521" max="1521" width="12.5703125" style="1" customWidth="1"/>
    <col min="1522" max="1770" width="9.140625" style="1"/>
    <col min="1771" max="1771" width="30.7109375" style="1" customWidth="1"/>
    <col min="1772" max="1772" width="33.28515625" style="1" customWidth="1"/>
    <col min="1773" max="1773" width="17.85546875" style="1" customWidth="1"/>
    <col min="1774" max="1774" width="15.28515625" style="1" customWidth="1"/>
    <col min="1775" max="1775" width="14.42578125" style="1" customWidth="1"/>
    <col min="1776" max="1776" width="14.5703125" style="1" customWidth="1"/>
    <col min="1777" max="1777" width="12.5703125" style="1" customWidth="1"/>
    <col min="1778" max="2026" width="9.140625" style="1"/>
    <col min="2027" max="2027" width="30.7109375" style="1" customWidth="1"/>
    <col min="2028" max="2028" width="33.28515625" style="1" customWidth="1"/>
    <col min="2029" max="2029" width="17.85546875" style="1" customWidth="1"/>
    <col min="2030" max="2030" width="15.28515625" style="1" customWidth="1"/>
    <col min="2031" max="2031" width="14.42578125" style="1" customWidth="1"/>
    <col min="2032" max="2032" width="14.5703125" style="1" customWidth="1"/>
    <col min="2033" max="2033" width="12.5703125" style="1" customWidth="1"/>
    <col min="2034" max="2282" width="9.140625" style="1"/>
    <col min="2283" max="2283" width="30.7109375" style="1" customWidth="1"/>
    <col min="2284" max="2284" width="33.28515625" style="1" customWidth="1"/>
    <col min="2285" max="2285" width="17.85546875" style="1" customWidth="1"/>
    <col min="2286" max="2286" width="15.28515625" style="1" customWidth="1"/>
    <col min="2287" max="2287" width="14.42578125" style="1" customWidth="1"/>
    <col min="2288" max="2288" width="14.5703125" style="1" customWidth="1"/>
    <col min="2289" max="2289" width="12.5703125" style="1" customWidth="1"/>
    <col min="2290" max="2538" width="9.140625" style="1"/>
    <col min="2539" max="2539" width="30.7109375" style="1" customWidth="1"/>
    <col min="2540" max="2540" width="33.28515625" style="1" customWidth="1"/>
    <col min="2541" max="2541" width="17.85546875" style="1" customWidth="1"/>
    <col min="2542" max="2542" width="15.28515625" style="1" customWidth="1"/>
    <col min="2543" max="2543" width="14.42578125" style="1" customWidth="1"/>
    <col min="2544" max="2544" width="14.5703125" style="1" customWidth="1"/>
    <col min="2545" max="2545" width="12.5703125" style="1" customWidth="1"/>
    <col min="2546" max="2794" width="9.140625" style="1"/>
    <col min="2795" max="2795" width="30.7109375" style="1" customWidth="1"/>
    <col min="2796" max="2796" width="33.28515625" style="1" customWidth="1"/>
    <col min="2797" max="2797" width="17.85546875" style="1" customWidth="1"/>
    <col min="2798" max="2798" width="15.28515625" style="1" customWidth="1"/>
    <col min="2799" max="2799" width="14.42578125" style="1" customWidth="1"/>
    <col min="2800" max="2800" width="14.5703125" style="1" customWidth="1"/>
    <col min="2801" max="2801" width="12.5703125" style="1" customWidth="1"/>
    <col min="2802" max="3050" width="9.140625" style="1"/>
    <col min="3051" max="3051" width="30.7109375" style="1" customWidth="1"/>
    <col min="3052" max="3052" width="33.28515625" style="1" customWidth="1"/>
    <col min="3053" max="3053" width="17.85546875" style="1" customWidth="1"/>
    <col min="3054" max="3054" width="15.28515625" style="1" customWidth="1"/>
    <col min="3055" max="3055" width="14.42578125" style="1" customWidth="1"/>
    <col min="3056" max="3056" width="14.5703125" style="1" customWidth="1"/>
    <col min="3057" max="3057" width="12.5703125" style="1" customWidth="1"/>
    <col min="3058" max="3306" width="9.140625" style="1"/>
    <col min="3307" max="3307" width="30.7109375" style="1" customWidth="1"/>
    <col min="3308" max="3308" width="33.28515625" style="1" customWidth="1"/>
    <col min="3309" max="3309" width="17.85546875" style="1" customWidth="1"/>
    <col min="3310" max="3310" width="15.28515625" style="1" customWidth="1"/>
    <col min="3311" max="3311" width="14.42578125" style="1" customWidth="1"/>
    <col min="3312" max="3312" width="14.5703125" style="1" customWidth="1"/>
    <col min="3313" max="3313" width="12.5703125" style="1" customWidth="1"/>
    <col min="3314" max="3562" width="9.140625" style="1"/>
    <col min="3563" max="3563" width="30.7109375" style="1" customWidth="1"/>
    <col min="3564" max="3564" width="33.28515625" style="1" customWidth="1"/>
    <col min="3565" max="3565" width="17.85546875" style="1" customWidth="1"/>
    <col min="3566" max="3566" width="15.28515625" style="1" customWidth="1"/>
    <col min="3567" max="3567" width="14.42578125" style="1" customWidth="1"/>
    <col min="3568" max="3568" width="14.5703125" style="1" customWidth="1"/>
    <col min="3569" max="3569" width="12.5703125" style="1" customWidth="1"/>
    <col min="3570" max="3818" width="9.140625" style="1"/>
    <col min="3819" max="3819" width="30.7109375" style="1" customWidth="1"/>
    <col min="3820" max="3820" width="33.28515625" style="1" customWidth="1"/>
    <col min="3821" max="3821" width="17.85546875" style="1" customWidth="1"/>
    <col min="3822" max="3822" width="15.28515625" style="1" customWidth="1"/>
    <col min="3823" max="3823" width="14.42578125" style="1" customWidth="1"/>
    <col min="3824" max="3824" width="14.5703125" style="1" customWidth="1"/>
    <col min="3825" max="3825" width="12.5703125" style="1" customWidth="1"/>
    <col min="3826" max="4074" width="9.140625" style="1"/>
    <col min="4075" max="4075" width="30.7109375" style="1" customWidth="1"/>
    <col min="4076" max="4076" width="33.28515625" style="1" customWidth="1"/>
    <col min="4077" max="4077" width="17.85546875" style="1" customWidth="1"/>
    <col min="4078" max="4078" width="15.28515625" style="1" customWidth="1"/>
    <col min="4079" max="4079" width="14.42578125" style="1" customWidth="1"/>
    <col min="4080" max="4080" width="14.5703125" style="1" customWidth="1"/>
    <col min="4081" max="4081" width="12.5703125" style="1" customWidth="1"/>
    <col min="4082" max="4330" width="9.140625" style="1"/>
    <col min="4331" max="4331" width="30.7109375" style="1" customWidth="1"/>
    <col min="4332" max="4332" width="33.28515625" style="1" customWidth="1"/>
    <col min="4333" max="4333" width="17.85546875" style="1" customWidth="1"/>
    <col min="4334" max="4334" width="15.28515625" style="1" customWidth="1"/>
    <col min="4335" max="4335" width="14.42578125" style="1" customWidth="1"/>
    <col min="4336" max="4336" width="14.5703125" style="1" customWidth="1"/>
    <col min="4337" max="4337" width="12.5703125" style="1" customWidth="1"/>
    <col min="4338" max="4586" width="9.140625" style="1"/>
    <col min="4587" max="4587" width="30.7109375" style="1" customWidth="1"/>
    <col min="4588" max="4588" width="33.28515625" style="1" customWidth="1"/>
    <col min="4589" max="4589" width="17.85546875" style="1" customWidth="1"/>
    <col min="4590" max="4590" width="15.28515625" style="1" customWidth="1"/>
    <col min="4591" max="4591" width="14.42578125" style="1" customWidth="1"/>
    <col min="4592" max="4592" width="14.5703125" style="1" customWidth="1"/>
    <col min="4593" max="4593" width="12.5703125" style="1" customWidth="1"/>
    <col min="4594" max="4842" width="9.140625" style="1"/>
    <col min="4843" max="4843" width="30.7109375" style="1" customWidth="1"/>
    <col min="4844" max="4844" width="33.28515625" style="1" customWidth="1"/>
    <col min="4845" max="4845" width="17.85546875" style="1" customWidth="1"/>
    <col min="4846" max="4846" width="15.28515625" style="1" customWidth="1"/>
    <col min="4847" max="4847" width="14.42578125" style="1" customWidth="1"/>
    <col min="4848" max="4848" width="14.5703125" style="1" customWidth="1"/>
    <col min="4849" max="4849" width="12.5703125" style="1" customWidth="1"/>
    <col min="4850" max="5098" width="9.140625" style="1"/>
    <col min="5099" max="5099" width="30.7109375" style="1" customWidth="1"/>
    <col min="5100" max="5100" width="33.28515625" style="1" customWidth="1"/>
    <col min="5101" max="5101" width="17.85546875" style="1" customWidth="1"/>
    <col min="5102" max="5102" width="15.28515625" style="1" customWidth="1"/>
    <col min="5103" max="5103" width="14.42578125" style="1" customWidth="1"/>
    <col min="5104" max="5104" width="14.5703125" style="1" customWidth="1"/>
    <col min="5105" max="5105" width="12.5703125" style="1" customWidth="1"/>
    <col min="5106" max="5354" width="9.140625" style="1"/>
    <col min="5355" max="5355" width="30.7109375" style="1" customWidth="1"/>
    <col min="5356" max="5356" width="33.28515625" style="1" customWidth="1"/>
    <col min="5357" max="5357" width="17.85546875" style="1" customWidth="1"/>
    <col min="5358" max="5358" width="15.28515625" style="1" customWidth="1"/>
    <col min="5359" max="5359" width="14.42578125" style="1" customWidth="1"/>
    <col min="5360" max="5360" width="14.5703125" style="1" customWidth="1"/>
    <col min="5361" max="5361" width="12.5703125" style="1" customWidth="1"/>
    <col min="5362" max="5610" width="9.140625" style="1"/>
    <col min="5611" max="5611" width="30.7109375" style="1" customWidth="1"/>
    <col min="5612" max="5612" width="33.28515625" style="1" customWidth="1"/>
    <col min="5613" max="5613" width="17.85546875" style="1" customWidth="1"/>
    <col min="5614" max="5614" width="15.28515625" style="1" customWidth="1"/>
    <col min="5615" max="5615" width="14.42578125" style="1" customWidth="1"/>
    <col min="5616" max="5616" width="14.5703125" style="1" customWidth="1"/>
    <col min="5617" max="5617" width="12.5703125" style="1" customWidth="1"/>
    <col min="5618" max="5866" width="9.140625" style="1"/>
    <col min="5867" max="5867" width="30.7109375" style="1" customWidth="1"/>
    <col min="5868" max="5868" width="33.28515625" style="1" customWidth="1"/>
    <col min="5869" max="5869" width="17.85546875" style="1" customWidth="1"/>
    <col min="5870" max="5870" width="15.28515625" style="1" customWidth="1"/>
    <col min="5871" max="5871" width="14.42578125" style="1" customWidth="1"/>
    <col min="5872" max="5872" width="14.5703125" style="1" customWidth="1"/>
    <col min="5873" max="5873" width="12.5703125" style="1" customWidth="1"/>
    <col min="5874" max="6122" width="9.140625" style="1"/>
    <col min="6123" max="6123" width="30.7109375" style="1" customWidth="1"/>
    <col min="6124" max="6124" width="33.28515625" style="1" customWidth="1"/>
    <col min="6125" max="6125" width="17.85546875" style="1" customWidth="1"/>
    <col min="6126" max="6126" width="15.28515625" style="1" customWidth="1"/>
    <col min="6127" max="6127" width="14.42578125" style="1" customWidth="1"/>
    <col min="6128" max="6128" width="14.5703125" style="1" customWidth="1"/>
    <col min="6129" max="6129" width="12.5703125" style="1" customWidth="1"/>
    <col min="6130" max="6378" width="9.140625" style="1"/>
    <col min="6379" max="6379" width="30.7109375" style="1" customWidth="1"/>
    <col min="6380" max="6380" width="33.28515625" style="1" customWidth="1"/>
    <col min="6381" max="6381" width="17.85546875" style="1" customWidth="1"/>
    <col min="6382" max="6382" width="15.28515625" style="1" customWidth="1"/>
    <col min="6383" max="6383" width="14.42578125" style="1" customWidth="1"/>
    <col min="6384" max="6384" width="14.5703125" style="1" customWidth="1"/>
    <col min="6385" max="6385" width="12.5703125" style="1" customWidth="1"/>
    <col min="6386" max="6634" width="9.140625" style="1"/>
    <col min="6635" max="6635" width="30.7109375" style="1" customWidth="1"/>
    <col min="6636" max="6636" width="33.28515625" style="1" customWidth="1"/>
    <col min="6637" max="6637" width="17.85546875" style="1" customWidth="1"/>
    <col min="6638" max="6638" width="15.28515625" style="1" customWidth="1"/>
    <col min="6639" max="6639" width="14.42578125" style="1" customWidth="1"/>
    <col min="6640" max="6640" width="14.5703125" style="1" customWidth="1"/>
    <col min="6641" max="6641" width="12.5703125" style="1" customWidth="1"/>
    <col min="6642" max="6890" width="9.140625" style="1"/>
    <col min="6891" max="6891" width="30.7109375" style="1" customWidth="1"/>
    <col min="6892" max="6892" width="33.28515625" style="1" customWidth="1"/>
    <col min="6893" max="6893" width="17.85546875" style="1" customWidth="1"/>
    <col min="6894" max="6894" width="15.28515625" style="1" customWidth="1"/>
    <col min="6895" max="6895" width="14.42578125" style="1" customWidth="1"/>
    <col min="6896" max="6896" width="14.5703125" style="1" customWidth="1"/>
    <col min="6897" max="6897" width="12.5703125" style="1" customWidth="1"/>
    <col min="6898" max="7146" width="9.140625" style="1"/>
    <col min="7147" max="7147" width="30.7109375" style="1" customWidth="1"/>
    <col min="7148" max="7148" width="33.28515625" style="1" customWidth="1"/>
    <col min="7149" max="7149" width="17.85546875" style="1" customWidth="1"/>
    <col min="7150" max="7150" width="15.28515625" style="1" customWidth="1"/>
    <col min="7151" max="7151" width="14.42578125" style="1" customWidth="1"/>
    <col min="7152" max="7152" width="14.5703125" style="1" customWidth="1"/>
    <col min="7153" max="7153" width="12.5703125" style="1" customWidth="1"/>
    <col min="7154" max="7402" width="9.140625" style="1"/>
    <col min="7403" max="7403" width="30.7109375" style="1" customWidth="1"/>
    <col min="7404" max="7404" width="33.28515625" style="1" customWidth="1"/>
    <col min="7405" max="7405" width="17.85546875" style="1" customWidth="1"/>
    <col min="7406" max="7406" width="15.28515625" style="1" customWidth="1"/>
    <col min="7407" max="7407" width="14.42578125" style="1" customWidth="1"/>
    <col min="7408" max="7408" width="14.5703125" style="1" customWidth="1"/>
    <col min="7409" max="7409" width="12.5703125" style="1" customWidth="1"/>
    <col min="7410" max="7658" width="9.140625" style="1"/>
    <col min="7659" max="7659" width="30.7109375" style="1" customWidth="1"/>
    <col min="7660" max="7660" width="33.28515625" style="1" customWidth="1"/>
    <col min="7661" max="7661" width="17.85546875" style="1" customWidth="1"/>
    <col min="7662" max="7662" width="15.28515625" style="1" customWidth="1"/>
    <col min="7663" max="7663" width="14.42578125" style="1" customWidth="1"/>
    <col min="7664" max="7664" width="14.5703125" style="1" customWidth="1"/>
    <col min="7665" max="7665" width="12.5703125" style="1" customWidth="1"/>
    <col min="7666" max="7914" width="9.140625" style="1"/>
    <col min="7915" max="7915" width="30.7109375" style="1" customWidth="1"/>
    <col min="7916" max="7916" width="33.28515625" style="1" customWidth="1"/>
    <col min="7917" max="7917" width="17.85546875" style="1" customWidth="1"/>
    <col min="7918" max="7918" width="15.28515625" style="1" customWidth="1"/>
    <col min="7919" max="7919" width="14.42578125" style="1" customWidth="1"/>
    <col min="7920" max="7920" width="14.5703125" style="1" customWidth="1"/>
    <col min="7921" max="7921" width="12.5703125" style="1" customWidth="1"/>
    <col min="7922" max="8170" width="9.140625" style="1"/>
    <col min="8171" max="8171" width="30.7109375" style="1" customWidth="1"/>
    <col min="8172" max="8172" width="33.28515625" style="1" customWidth="1"/>
    <col min="8173" max="8173" width="17.85546875" style="1" customWidth="1"/>
    <col min="8174" max="8174" width="15.28515625" style="1" customWidth="1"/>
    <col min="8175" max="8175" width="14.42578125" style="1" customWidth="1"/>
    <col min="8176" max="8176" width="14.5703125" style="1" customWidth="1"/>
    <col min="8177" max="8177" width="12.5703125" style="1" customWidth="1"/>
    <col min="8178" max="8426" width="9.140625" style="1"/>
    <col min="8427" max="8427" width="30.7109375" style="1" customWidth="1"/>
    <col min="8428" max="8428" width="33.28515625" style="1" customWidth="1"/>
    <col min="8429" max="8429" width="17.85546875" style="1" customWidth="1"/>
    <col min="8430" max="8430" width="15.28515625" style="1" customWidth="1"/>
    <col min="8431" max="8431" width="14.42578125" style="1" customWidth="1"/>
    <col min="8432" max="8432" width="14.5703125" style="1" customWidth="1"/>
    <col min="8433" max="8433" width="12.5703125" style="1" customWidth="1"/>
    <col min="8434" max="8682" width="9.140625" style="1"/>
    <col min="8683" max="8683" width="30.7109375" style="1" customWidth="1"/>
    <col min="8684" max="8684" width="33.28515625" style="1" customWidth="1"/>
    <col min="8685" max="8685" width="17.85546875" style="1" customWidth="1"/>
    <col min="8686" max="8686" width="15.28515625" style="1" customWidth="1"/>
    <col min="8687" max="8687" width="14.42578125" style="1" customWidth="1"/>
    <col min="8688" max="8688" width="14.5703125" style="1" customWidth="1"/>
    <col min="8689" max="8689" width="12.5703125" style="1" customWidth="1"/>
    <col min="8690" max="8938" width="9.140625" style="1"/>
    <col min="8939" max="8939" width="30.7109375" style="1" customWidth="1"/>
    <col min="8940" max="8940" width="33.28515625" style="1" customWidth="1"/>
    <col min="8941" max="8941" width="17.85546875" style="1" customWidth="1"/>
    <col min="8942" max="8942" width="15.28515625" style="1" customWidth="1"/>
    <col min="8943" max="8943" width="14.42578125" style="1" customWidth="1"/>
    <col min="8944" max="8944" width="14.5703125" style="1" customWidth="1"/>
    <col min="8945" max="8945" width="12.5703125" style="1" customWidth="1"/>
    <col min="8946" max="9194" width="9.140625" style="1"/>
    <col min="9195" max="9195" width="30.7109375" style="1" customWidth="1"/>
    <col min="9196" max="9196" width="33.28515625" style="1" customWidth="1"/>
    <col min="9197" max="9197" width="17.85546875" style="1" customWidth="1"/>
    <col min="9198" max="9198" width="15.28515625" style="1" customWidth="1"/>
    <col min="9199" max="9199" width="14.42578125" style="1" customWidth="1"/>
    <col min="9200" max="9200" width="14.5703125" style="1" customWidth="1"/>
    <col min="9201" max="9201" width="12.5703125" style="1" customWidth="1"/>
    <col min="9202" max="9450" width="9.140625" style="1"/>
    <col min="9451" max="9451" width="30.7109375" style="1" customWidth="1"/>
    <col min="9452" max="9452" width="33.28515625" style="1" customWidth="1"/>
    <col min="9453" max="9453" width="17.85546875" style="1" customWidth="1"/>
    <col min="9454" max="9454" width="15.28515625" style="1" customWidth="1"/>
    <col min="9455" max="9455" width="14.42578125" style="1" customWidth="1"/>
    <col min="9456" max="9456" width="14.5703125" style="1" customWidth="1"/>
    <col min="9457" max="9457" width="12.5703125" style="1" customWidth="1"/>
    <col min="9458" max="9706" width="9.140625" style="1"/>
    <col min="9707" max="9707" width="30.7109375" style="1" customWidth="1"/>
    <col min="9708" max="9708" width="33.28515625" style="1" customWidth="1"/>
    <col min="9709" max="9709" width="17.85546875" style="1" customWidth="1"/>
    <col min="9710" max="9710" width="15.28515625" style="1" customWidth="1"/>
    <col min="9711" max="9711" width="14.42578125" style="1" customWidth="1"/>
    <col min="9712" max="9712" width="14.5703125" style="1" customWidth="1"/>
    <col min="9713" max="9713" width="12.5703125" style="1" customWidth="1"/>
    <col min="9714" max="9962" width="9.140625" style="1"/>
    <col min="9963" max="9963" width="30.7109375" style="1" customWidth="1"/>
    <col min="9964" max="9964" width="33.28515625" style="1" customWidth="1"/>
    <col min="9965" max="9965" width="17.85546875" style="1" customWidth="1"/>
    <col min="9966" max="9966" width="15.28515625" style="1" customWidth="1"/>
    <col min="9967" max="9967" width="14.42578125" style="1" customWidth="1"/>
    <col min="9968" max="9968" width="14.5703125" style="1" customWidth="1"/>
    <col min="9969" max="9969" width="12.5703125" style="1" customWidth="1"/>
    <col min="9970" max="10218" width="9.140625" style="1"/>
    <col min="10219" max="10219" width="30.7109375" style="1" customWidth="1"/>
    <col min="10220" max="10220" width="33.28515625" style="1" customWidth="1"/>
    <col min="10221" max="10221" width="17.85546875" style="1" customWidth="1"/>
    <col min="10222" max="10222" width="15.28515625" style="1" customWidth="1"/>
    <col min="10223" max="10223" width="14.42578125" style="1" customWidth="1"/>
    <col min="10224" max="10224" width="14.5703125" style="1" customWidth="1"/>
    <col min="10225" max="10225" width="12.5703125" style="1" customWidth="1"/>
    <col min="10226" max="10474" width="9.140625" style="1"/>
    <col min="10475" max="10475" width="30.7109375" style="1" customWidth="1"/>
    <col min="10476" max="10476" width="33.28515625" style="1" customWidth="1"/>
    <col min="10477" max="10477" width="17.85546875" style="1" customWidth="1"/>
    <col min="10478" max="10478" width="15.28515625" style="1" customWidth="1"/>
    <col min="10479" max="10479" width="14.42578125" style="1" customWidth="1"/>
    <col min="10480" max="10480" width="14.5703125" style="1" customWidth="1"/>
    <col min="10481" max="10481" width="12.5703125" style="1" customWidth="1"/>
    <col min="10482" max="10730" width="9.140625" style="1"/>
    <col min="10731" max="10731" width="30.7109375" style="1" customWidth="1"/>
    <col min="10732" max="10732" width="33.28515625" style="1" customWidth="1"/>
    <col min="10733" max="10733" width="17.85546875" style="1" customWidth="1"/>
    <col min="10734" max="10734" width="15.28515625" style="1" customWidth="1"/>
    <col min="10735" max="10735" width="14.42578125" style="1" customWidth="1"/>
    <col min="10736" max="10736" width="14.5703125" style="1" customWidth="1"/>
    <col min="10737" max="10737" width="12.5703125" style="1" customWidth="1"/>
    <col min="10738" max="10986" width="9.140625" style="1"/>
    <col min="10987" max="10987" width="30.7109375" style="1" customWidth="1"/>
    <col min="10988" max="10988" width="33.28515625" style="1" customWidth="1"/>
    <col min="10989" max="10989" width="17.85546875" style="1" customWidth="1"/>
    <col min="10990" max="10990" width="15.28515625" style="1" customWidth="1"/>
    <col min="10991" max="10991" width="14.42578125" style="1" customWidth="1"/>
    <col min="10992" max="10992" width="14.5703125" style="1" customWidth="1"/>
    <col min="10993" max="10993" width="12.5703125" style="1" customWidth="1"/>
    <col min="10994" max="11242" width="9.140625" style="1"/>
    <col min="11243" max="11243" width="30.7109375" style="1" customWidth="1"/>
    <col min="11244" max="11244" width="33.28515625" style="1" customWidth="1"/>
    <col min="11245" max="11245" width="17.85546875" style="1" customWidth="1"/>
    <col min="11246" max="11246" width="15.28515625" style="1" customWidth="1"/>
    <col min="11247" max="11247" width="14.42578125" style="1" customWidth="1"/>
    <col min="11248" max="11248" width="14.5703125" style="1" customWidth="1"/>
    <col min="11249" max="11249" width="12.5703125" style="1" customWidth="1"/>
    <col min="11250" max="11498" width="9.140625" style="1"/>
    <col min="11499" max="11499" width="30.7109375" style="1" customWidth="1"/>
    <col min="11500" max="11500" width="33.28515625" style="1" customWidth="1"/>
    <col min="11501" max="11501" width="17.85546875" style="1" customWidth="1"/>
    <col min="11502" max="11502" width="15.28515625" style="1" customWidth="1"/>
    <col min="11503" max="11503" width="14.42578125" style="1" customWidth="1"/>
    <col min="11504" max="11504" width="14.5703125" style="1" customWidth="1"/>
    <col min="11505" max="11505" width="12.5703125" style="1" customWidth="1"/>
    <col min="11506" max="11754" width="9.140625" style="1"/>
    <col min="11755" max="11755" width="30.7109375" style="1" customWidth="1"/>
    <col min="11756" max="11756" width="33.28515625" style="1" customWidth="1"/>
    <col min="11757" max="11757" width="17.85546875" style="1" customWidth="1"/>
    <col min="11758" max="11758" width="15.28515625" style="1" customWidth="1"/>
    <col min="11759" max="11759" width="14.42578125" style="1" customWidth="1"/>
    <col min="11760" max="11760" width="14.5703125" style="1" customWidth="1"/>
    <col min="11761" max="11761" width="12.5703125" style="1" customWidth="1"/>
    <col min="11762" max="12010" width="9.140625" style="1"/>
    <col min="12011" max="12011" width="30.7109375" style="1" customWidth="1"/>
    <col min="12012" max="12012" width="33.28515625" style="1" customWidth="1"/>
    <col min="12013" max="12013" width="17.85546875" style="1" customWidth="1"/>
    <col min="12014" max="12014" width="15.28515625" style="1" customWidth="1"/>
    <col min="12015" max="12015" width="14.42578125" style="1" customWidth="1"/>
    <col min="12016" max="12016" width="14.5703125" style="1" customWidth="1"/>
    <col min="12017" max="12017" width="12.5703125" style="1" customWidth="1"/>
    <col min="12018" max="12266" width="9.140625" style="1"/>
    <col min="12267" max="12267" width="30.7109375" style="1" customWidth="1"/>
    <col min="12268" max="12268" width="33.28515625" style="1" customWidth="1"/>
    <col min="12269" max="12269" width="17.85546875" style="1" customWidth="1"/>
    <col min="12270" max="12270" width="15.28515625" style="1" customWidth="1"/>
    <col min="12271" max="12271" width="14.42578125" style="1" customWidth="1"/>
    <col min="12272" max="12272" width="14.5703125" style="1" customWidth="1"/>
    <col min="12273" max="12273" width="12.5703125" style="1" customWidth="1"/>
    <col min="12274" max="12522" width="9.140625" style="1"/>
    <col min="12523" max="12523" width="30.7109375" style="1" customWidth="1"/>
    <col min="12524" max="12524" width="33.28515625" style="1" customWidth="1"/>
    <col min="12525" max="12525" width="17.85546875" style="1" customWidth="1"/>
    <col min="12526" max="12526" width="15.28515625" style="1" customWidth="1"/>
    <col min="12527" max="12527" width="14.42578125" style="1" customWidth="1"/>
    <col min="12528" max="12528" width="14.5703125" style="1" customWidth="1"/>
    <col min="12529" max="12529" width="12.5703125" style="1" customWidth="1"/>
    <col min="12530" max="12778" width="9.140625" style="1"/>
    <col min="12779" max="12779" width="30.7109375" style="1" customWidth="1"/>
    <col min="12780" max="12780" width="33.28515625" style="1" customWidth="1"/>
    <col min="12781" max="12781" width="17.85546875" style="1" customWidth="1"/>
    <col min="12782" max="12782" width="15.28515625" style="1" customWidth="1"/>
    <col min="12783" max="12783" width="14.42578125" style="1" customWidth="1"/>
    <col min="12784" max="12784" width="14.5703125" style="1" customWidth="1"/>
    <col min="12785" max="12785" width="12.5703125" style="1" customWidth="1"/>
    <col min="12786" max="13034" width="9.140625" style="1"/>
    <col min="13035" max="13035" width="30.7109375" style="1" customWidth="1"/>
    <col min="13036" max="13036" width="33.28515625" style="1" customWidth="1"/>
    <col min="13037" max="13037" width="17.85546875" style="1" customWidth="1"/>
    <col min="13038" max="13038" width="15.28515625" style="1" customWidth="1"/>
    <col min="13039" max="13039" width="14.42578125" style="1" customWidth="1"/>
    <col min="13040" max="13040" width="14.5703125" style="1" customWidth="1"/>
    <col min="13041" max="13041" width="12.5703125" style="1" customWidth="1"/>
    <col min="13042" max="13290" width="9.140625" style="1"/>
    <col min="13291" max="13291" width="30.7109375" style="1" customWidth="1"/>
    <col min="13292" max="13292" width="33.28515625" style="1" customWidth="1"/>
    <col min="13293" max="13293" width="17.85546875" style="1" customWidth="1"/>
    <col min="13294" max="13294" width="15.28515625" style="1" customWidth="1"/>
    <col min="13295" max="13295" width="14.42578125" style="1" customWidth="1"/>
    <col min="13296" max="13296" width="14.5703125" style="1" customWidth="1"/>
    <col min="13297" max="13297" width="12.5703125" style="1" customWidth="1"/>
    <col min="13298" max="13546" width="9.140625" style="1"/>
    <col min="13547" max="13547" width="30.7109375" style="1" customWidth="1"/>
    <col min="13548" max="13548" width="33.28515625" style="1" customWidth="1"/>
    <col min="13549" max="13549" width="17.85546875" style="1" customWidth="1"/>
    <col min="13550" max="13550" width="15.28515625" style="1" customWidth="1"/>
    <col min="13551" max="13551" width="14.42578125" style="1" customWidth="1"/>
    <col min="13552" max="13552" width="14.5703125" style="1" customWidth="1"/>
    <col min="13553" max="13553" width="12.5703125" style="1" customWidth="1"/>
    <col min="13554" max="13802" width="9.140625" style="1"/>
    <col min="13803" max="13803" width="30.7109375" style="1" customWidth="1"/>
    <col min="13804" max="13804" width="33.28515625" style="1" customWidth="1"/>
    <col min="13805" max="13805" width="17.85546875" style="1" customWidth="1"/>
    <col min="13806" max="13806" width="15.28515625" style="1" customWidth="1"/>
    <col min="13807" max="13807" width="14.42578125" style="1" customWidth="1"/>
    <col min="13808" max="13808" width="14.5703125" style="1" customWidth="1"/>
    <col min="13809" max="13809" width="12.5703125" style="1" customWidth="1"/>
    <col min="13810" max="14058" width="9.140625" style="1"/>
    <col min="14059" max="14059" width="30.7109375" style="1" customWidth="1"/>
    <col min="14060" max="14060" width="33.28515625" style="1" customWidth="1"/>
    <col min="14061" max="14061" width="17.85546875" style="1" customWidth="1"/>
    <col min="14062" max="14062" width="15.28515625" style="1" customWidth="1"/>
    <col min="14063" max="14063" width="14.42578125" style="1" customWidth="1"/>
    <col min="14064" max="14064" width="14.5703125" style="1" customWidth="1"/>
    <col min="14065" max="14065" width="12.5703125" style="1" customWidth="1"/>
    <col min="14066" max="14314" width="9.140625" style="1"/>
    <col min="14315" max="14315" width="30.7109375" style="1" customWidth="1"/>
    <col min="14316" max="14316" width="33.28515625" style="1" customWidth="1"/>
    <col min="14317" max="14317" width="17.85546875" style="1" customWidth="1"/>
    <col min="14318" max="14318" width="15.28515625" style="1" customWidth="1"/>
    <col min="14319" max="14319" width="14.42578125" style="1" customWidth="1"/>
    <col min="14320" max="14320" width="14.5703125" style="1" customWidth="1"/>
    <col min="14321" max="14321" width="12.5703125" style="1" customWidth="1"/>
    <col min="14322" max="14570" width="9.140625" style="1"/>
    <col min="14571" max="14571" width="30.7109375" style="1" customWidth="1"/>
    <col min="14572" max="14572" width="33.28515625" style="1" customWidth="1"/>
    <col min="14573" max="14573" width="17.85546875" style="1" customWidth="1"/>
    <col min="14574" max="14574" width="15.28515625" style="1" customWidth="1"/>
    <col min="14575" max="14575" width="14.42578125" style="1" customWidth="1"/>
    <col min="14576" max="14576" width="14.5703125" style="1" customWidth="1"/>
    <col min="14577" max="14577" width="12.5703125" style="1" customWidth="1"/>
    <col min="14578" max="14826" width="9.140625" style="1"/>
    <col min="14827" max="14827" width="30.7109375" style="1" customWidth="1"/>
    <col min="14828" max="14828" width="33.28515625" style="1" customWidth="1"/>
    <col min="14829" max="14829" width="17.85546875" style="1" customWidth="1"/>
    <col min="14830" max="14830" width="15.28515625" style="1" customWidth="1"/>
    <col min="14831" max="14831" width="14.42578125" style="1" customWidth="1"/>
    <col min="14832" max="14832" width="14.5703125" style="1" customWidth="1"/>
    <col min="14833" max="14833" width="12.5703125" style="1" customWidth="1"/>
    <col min="14834" max="15082" width="9.140625" style="1"/>
    <col min="15083" max="15083" width="30.7109375" style="1" customWidth="1"/>
    <col min="15084" max="15084" width="33.28515625" style="1" customWidth="1"/>
    <col min="15085" max="15085" width="17.85546875" style="1" customWidth="1"/>
    <col min="15086" max="15086" width="15.28515625" style="1" customWidth="1"/>
    <col min="15087" max="15087" width="14.42578125" style="1" customWidth="1"/>
    <col min="15088" max="15088" width="14.5703125" style="1" customWidth="1"/>
    <col min="15089" max="15089" width="12.5703125" style="1" customWidth="1"/>
    <col min="15090" max="15338" width="9.140625" style="1"/>
    <col min="15339" max="15339" width="30.7109375" style="1" customWidth="1"/>
    <col min="15340" max="15340" width="33.28515625" style="1" customWidth="1"/>
    <col min="15341" max="15341" width="17.85546875" style="1" customWidth="1"/>
    <col min="15342" max="15342" width="15.28515625" style="1" customWidth="1"/>
    <col min="15343" max="15343" width="14.42578125" style="1" customWidth="1"/>
    <col min="15344" max="15344" width="14.5703125" style="1" customWidth="1"/>
    <col min="15345" max="15345" width="12.5703125" style="1" customWidth="1"/>
    <col min="15346" max="15594" width="9.140625" style="1"/>
    <col min="15595" max="15595" width="30.7109375" style="1" customWidth="1"/>
    <col min="15596" max="15596" width="33.28515625" style="1" customWidth="1"/>
    <col min="15597" max="15597" width="17.85546875" style="1" customWidth="1"/>
    <col min="15598" max="15598" width="15.28515625" style="1" customWidth="1"/>
    <col min="15599" max="15599" width="14.42578125" style="1" customWidth="1"/>
    <col min="15600" max="15600" width="14.5703125" style="1" customWidth="1"/>
    <col min="15601" max="15601" width="12.5703125" style="1" customWidth="1"/>
    <col min="15602" max="15850" width="9.140625" style="1"/>
    <col min="15851" max="15851" width="30.7109375" style="1" customWidth="1"/>
    <col min="15852" max="15852" width="33.28515625" style="1" customWidth="1"/>
    <col min="15853" max="15853" width="17.85546875" style="1" customWidth="1"/>
    <col min="15854" max="15854" width="15.28515625" style="1" customWidth="1"/>
    <col min="15855" max="15855" width="14.42578125" style="1" customWidth="1"/>
    <col min="15856" max="15856" width="14.5703125" style="1" customWidth="1"/>
    <col min="15857" max="15857" width="12.5703125" style="1" customWidth="1"/>
    <col min="15858" max="16106" width="9.140625" style="1"/>
    <col min="16107" max="16107" width="30.7109375" style="1" customWidth="1"/>
    <col min="16108" max="16108" width="33.28515625" style="1" customWidth="1"/>
    <col min="16109" max="16109" width="17.85546875" style="1" customWidth="1"/>
    <col min="16110" max="16110" width="15.28515625" style="1" customWidth="1"/>
    <col min="16111" max="16111" width="14.42578125" style="1" customWidth="1"/>
    <col min="16112" max="16112" width="14.5703125" style="1" customWidth="1"/>
    <col min="16113" max="16113" width="12.5703125" style="1" customWidth="1"/>
    <col min="16114" max="16384" width="9.140625" style="1"/>
  </cols>
  <sheetData>
    <row r="1" spans="1:7" ht="71.25" customHeight="1">
      <c r="A1" s="42">
        <v>46272</v>
      </c>
      <c r="B1" s="1"/>
      <c r="D1" s="445" t="s">
        <v>515</v>
      </c>
      <c r="E1" s="445"/>
      <c r="F1" s="445"/>
    </row>
    <row r="2" spans="1:7" ht="27" customHeight="1">
      <c r="A2" s="471" t="s">
        <v>175</v>
      </c>
      <c r="B2" s="471"/>
      <c r="C2" s="471"/>
      <c r="D2" s="471"/>
      <c r="E2" s="471"/>
    </row>
    <row r="3" spans="1:7" ht="248.25" customHeight="1">
      <c r="B3" s="2"/>
      <c r="C3" s="2"/>
      <c r="D3" s="2"/>
      <c r="E3" s="469" t="s">
        <v>4</v>
      </c>
      <c r="F3" s="469"/>
      <c r="G3" s="2"/>
    </row>
    <row r="4" spans="1:7" ht="21.75" customHeight="1">
      <c r="B4" s="3"/>
      <c r="C4" s="3"/>
      <c r="D4" s="3"/>
      <c r="E4" s="470" t="s">
        <v>353</v>
      </c>
      <c r="F4" s="470"/>
      <c r="G4" s="2"/>
    </row>
    <row r="5" spans="1:7" ht="61.5" customHeight="1">
      <c r="A5" s="16" t="s">
        <v>1</v>
      </c>
      <c r="B5" s="17" t="s">
        <v>235</v>
      </c>
      <c r="C5" s="16" t="s">
        <v>2</v>
      </c>
      <c r="D5" s="18" t="s">
        <v>3</v>
      </c>
      <c r="E5" s="82" t="s">
        <v>507</v>
      </c>
      <c r="F5" s="19" t="s">
        <v>171</v>
      </c>
    </row>
    <row r="6" spans="1:7" ht="107.25" customHeight="1">
      <c r="A6" s="40" t="s">
        <v>5</v>
      </c>
      <c r="B6" s="6" t="s">
        <v>6</v>
      </c>
      <c r="C6" s="9"/>
      <c r="D6" s="248">
        <v>50842.92</v>
      </c>
      <c r="E6" s="291">
        <f>ROUND(D6*0.3,0)</f>
        <v>15253</v>
      </c>
      <c r="F6" s="10">
        <v>5</v>
      </c>
    </row>
    <row r="7" spans="1:7" ht="15">
      <c r="A7" s="89" t="s">
        <v>232</v>
      </c>
      <c r="B7" s="231"/>
      <c r="C7" s="231"/>
      <c r="D7" s="231"/>
      <c r="E7" s="231"/>
    </row>
    <row r="8" spans="1:7" ht="15.75">
      <c r="B8" s="112" t="s">
        <v>135</v>
      </c>
      <c r="C8" s="155" t="s">
        <v>179</v>
      </c>
      <c r="D8" s="141"/>
      <c r="E8" s="141"/>
    </row>
    <row r="10" spans="1:7" ht="74.25" customHeight="1">
      <c r="B10" s="1"/>
      <c r="D10" s="445" t="s">
        <v>176</v>
      </c>
      <c r="E10" s="446"/>
    </row>
    <row r="11" spans="1:7" ht="234.75" customHeight="1">
      <c r="B11" s="473"/>
      <c r="C11" s="473"/>
      <c r="D11" s="473"/>
      <c r="E11" s="478" t="s">
        <v>7</v>
      </c>
      <c r="F11" s="478"/>
      <c r="G11" s="2"/>
    </row>
    <row r="12" spans="1:7" ht="24.75" customHeight="1">
      <c r="B12" s="3"/>
      <c r="C12" s="3"/>
      <c r="D12" s="3"/>
      <c r="E12" s="479" t="s">
        <v>353</v>
      </c>
      <c r="F12" s="479"/>
      <c r="G12" s="2"/>
    </row>
    <row r="13" spans="1:7" ht="51" customHeight="1">
      <c r="A13" s="16" t="s">
        <v>1</v>
      </c>
      <c r="B13" s="17" t="s">
        <v>8</v>
      </c>
      <c r="C13" s="16" t="s">
        <v>2</v>
      </c>
      <c r="D13" s="18" t="s">
        <v>27</v>
      </c>
      <c r="E13" s="82" t="s">
        <v>507</v>
      </c>
      <c r="F13" s="19" t="s">
        <v>171</v>
      </c>
    </row>
    <row r="14" spans="1:7" ht="103.5" customHeight="1">
      <c r="A14" s="40" t="s">
        <v>9</v>
      </c>
      <c r="B14" s="6" t="s">
        <v>10</v>
      </c>
      <c r="C14" s="9"/>
      <c r="D14" s="248">
        <v>79317.240000000005</v>
      </c>
      <c r="E14" s="248">
        <f>ROUND(D14*0.3,0)</f>
        <v>23795</v>
      </c>
      <c r="F14" s="10">
        <v>2</v>
      </c>
    </row>
    <row r="15" spans="1:7" ht="26.25" customHeight="1">
      <c r="A15" s="476" t="s">
        <v>236</v>
      </c>
      <c r="B15" s="477"/>
      <c r="C15" s="477"/>
      <c r="D15" s="477"/>
      <c r="E15" s="477"/>
    </row>
    <row r="16" spans="1:7" ht="29.25" customHeight="1">
      <c r="A16" s="475" t="s">
        <v>29</v>
      </c>
      <c r="B16" s="475"/>
      <c r="C16" s="475"/>
      <c r="D16" s="475"/>
      <c r="E16" s="475"/>
    </row>
    <row r="17" spans="1:5" ht="21.75" customHeight="1">
      <c r="A17" s="474" t="s">
        <v>28</v>
      </c>
      <c r="B17" s="474"/>
      <c r="C17" s="474"/>
      <c r="D17" s="474"/>
      <c r="E17" s="12"/>
    </row>
    <row r="18" spans="1:5" ht="15.75" customHeight="1">
      <c r="A18" s="472" t="s">
        <v>135</v>
      </c>
      <c r="B18" s="472"/>
      <c r="C18" s="156" t="s">
        <v>180</v>
      </c>
      <c r="D18" s="1"/>
      <c r="E18" s="1"/>
    </row>
    <row r="19" spans="1:5" ht="90" customHeight="1">
      <c r="B19" s="1"/>
      <c r="D19" s="1"/>
      <c r="E19" s="1"/>
    </row>
    <row r="20" spans="1:5" ht="90" customHeight="1">
      <c r="B20" s="1"/>
      <c r="D20" s="1"/>
      <c r="E20" s="1"/>
    </row>
    <row r="21" spans="1:5" ht="90" customHeight="1">
      <c r="B21" s="1"/>
      <c r="D21" s="1"/>
      <c r="E21" s="1"/>
    </row>
    <row r="22" spans="1:5" ht="90" customHeight="1">
      <c r="B22" s="1"/>
      <c r="D22" s="1"/>
      <c r="E22" s="1"/>
    </row>
    <row r="23" spans="1:5" ht="90" customHeight="1">
      <c r="B23" s="1"/>
      <c r="D23" s="1"/>
      <c r="E23" s="1"/>
    </row>
    <row r="24" spans="1:5" ht="90" customHeight="1">
      <c r="B24" s="1"/>
      <c r="D24" s="1"/>
      <c r="E24" s="1"/>
    </row>
    <row r="25" spans="1:5" ht="90" customHeight="1"/>
    <row r="26" spans="1:5" ht="90" customHeight="1"/>
    <row r="27" spans="1:5" ht="90" customHeight="1"/>
    <row r="28" spans="1:5" ht="90" customHeight="1"/>
    <row r="29" spans="1:5" ht="90" customHeight="1"/>
    <row r="30" spans="1:5" ht="90" customHeight="1"/>
    <row r="33" spans="2:5">
      <c r="B33" s="1"/>
      <c r="D33" s="1"/>
      <c r="E33" s="1"/>
    </row>
    <row r="34" spans="2:5">
      <c r="B34" s="1"/>
      <c r="D34" s="1"/>
      <c r="E34" s="1"/>
    </row>
  </sheetData>
  <mergeCells count="12">
    <mergeCell ref="E3:F3"/>
    <mergeCell ref="E4:F4"/>
    <mergeCell ref="A2:E2"/>
    <mergeCell ref="D1:F1"/>
    <mergeCell ref="A18:B18"/>
    <mergeCell ref="D10:E10"/>
    <mergeCell ref="B11:D11"/>
    <mergeCell ref="A17:D17"/>
    <mergeCell ref="A16:E16"/>
    <mergeCell ref="A15:E15"/>
    <mergeCell ref="E11:F11"/>
    <mergeCell ref="E12:F12"/>
  </mergeCells>
  <hyperlinks>
    <hyperlink ref="C8" r:id="rId1"/>
    <hyperlink ref="C18" r:id="rId2" display="DAO TA01"/>
  </hyperlinks>
  <printOptions horizontalCentered="1"/>
  <pageMargins left="0.15748031496062992" right="0.15748031496062992" top="0.15748031496062992" bottom="0.15748031496062992" header="0.15748031496062992" footer="0.15748031496062992"/>
  <pageSetup paperSize="9" scale="75" orientation="portrait" r:id="rId3"/>
  <rowBreaks count="1" manualBreakCount="1">
    <brk id="9" max="16383" man="1"/>
  </rowBreaks>
  <drawing r:id="rId4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1"/>
  <sheetViews>
    <sheetView zoomScaleNormal="100" workbookViewId="0">
      <selection activeCell="D1" sqref="D1:F1"/>
    </sheetView>
  </sheetViews>
  <sheetFormatPr defaultRowHeight="12.75"/>
  <cols>
    <col min="1" max="1" width="10.140625" style="1" bestFit="1" customWidth="1"/>
    <col min="2" max="2" width="29.7109375" style="44" customWidth="1"/>
    <col min="3" max="3" width="35.28515625" style="1" customWidth="1"/>
    <col min="4" max="4" width="11.85546875" style="12" customWidth="1"/>
    <col min="5" max="5" width="14.7109375" style="12" customWidth="1"/>
    <col min="6" max="6" width="13.85546875" style="1" customWidth="1"/>
    <col min="7" max="239" width="9.140625" style="1"/>
    <col min="240" max="240" width="29.7109375" style="1" customWidth="1"/>
    <col min="241" max="241" width="35.28515625" style="1" customWidth="1"/>
    <col min="242" max="242" width="17.7109375" style="1" customWidth="1"/>
    <col min="243" max="243" width="13.7109375" style="1" customWidth="1"/>
    <col min="244" max="244" width="8.7109375" style="1" customWidth="1"/>
    <col min="245" max="245" width="12.28515625" style="1" customWidth="1"/>
    <col min="246" max="495" width="9.140625" style="1"/>
    <col min="496" max="496" width="29.7109375" style="1" customWidth="1"/>
    <col min="497" max="497" width="35.28515625" style="1" customWidth="1"/>
    <col min="498" max="498" width="17.7109375" style="1" customWidth="1"/>
    <col min="499" max="499" width="13.7109375" style="1" customWidth="1"/>
    <col min="500" max="500" width="8.7109375" style="1" customWidth="1"/>
    <col min="501" max="501" width="12.28515625" style="1" customWidth="1"/>
    <col min="502" max="751" width="9.140625" style="1"/>
    <col min="752" max="752" width="29.7109375" style="1" customWidth="1"/>
    <col min="753" max="753" width="35.28515625" style="1" customWidth="1"/>
    <col min="754" max="754" width="17.7109375" style="1" customWidth="1"/>
    <col min="755" max="755" width="13.7109375" style="1" customWidth="1"/>
    <col min="756" max="756" width="8.7109375" style="1" customWidth="1"/>
    <col min="757" max="757" width="12.28515625" style="1" customWidth="1"/>
    <col min="758" max="1007" width="9.140625" style="1"/>
    <col min="1008" max="1008" width="29.7109375" style="1" customWidth="1"/>
    <col min="1009" max="1009" width="35.28515625" style="1" customWidth="1"/>
    <col min="1010" max="1010" width="17.7109375" style="1" customWidth="1"/>
    <col min="1011" max="1011" width="13.7109375" style="1" customWidth="1"/>
    <col min="1012" max="1012" width="8.7109375" style="1" customWidth="1"/>
    <col min="1013" max="1013" width="12.28515625" style="1" customWidth="1"/>
    <col min="1014" max="1263" width="9.140625" style="1"/>
    <col min="1264" max="1264" width="29.7109375" style="1" customWidth="1"/>
    <col min="1265" max="1265" width="35.28515625" style="1" customWidth="1"/>
    <col min="1266" max="1266" width="17.7109375" style="1" customWidth="1"/>
    <col min="1267" max="1267" width="13.7109375" style="1" customWidth="1"/>
    <col min="1268" max="1268" width="8.7109375" style="1" customWidth="1"/>
    <col min="1269" max="1269" width="12.28515625" style="1" customWidth="1"/>
    <col min="1270" max="1519" width="9.140625" style="1"/>
    <col min="1520" max="1520" width="29.7109375" style="1" customWidth="1"/>
    <col min="1521" max="1521" width="35.28515625" style="1" customWidth="1"/>
    <col min="1522" max="1522" width="17.7109375" style="1" customWidth="1"/>
    <col min="1523" max="1523" width="13.7109375" style="1" customWidth="1"/>
    <col min="1524" max="1524" width="8.7109375" style="1" customWidth="1"/>
    <col min="1525" max="1525" width="12.28515625" style="1" customWidth="1"/>
    <col min="1526" max="1775" width="9.140625" style="1"/>
    <col min="1776" max="1776" width="29.7109375" style="1" customWidth="1"/>
    <col min="1777" max="1777" width="35.28515625" style="1" customWidth="1"/>
    <col min="1778" max="1778" width="17.7109375" style="1" customWidth="1"/>
    <col min="1779" max="1779" width="13.7109375" style="1" customWidth="1"/>
    <col min="1780" max="1780" width="8.7109375" style="1" customWidth="1"/>
    <col min="1781" max="1781" width="12.28515625" style="1" customWidth="1"/>
    <col min="1782" max="2031" width="9.140625" style="1"/>
    <col min="2032" max="2032" width="29.7109375" style="1" customWidth="1"/>
    <col min="2033" max="2033" width="35.28515625" style="1" customWidth="1"/>
    <col min="2034" max="2034" width="17.7109375" style="1" customWidth="1"/>
    <col min="2035" max="2035" width="13.7109375" style="1" customWidth="1"/>
    <col min="2036" max="2036" width="8.7109375" style="1" customWidth="1"/>
    <col min="2037" max="2037" width="12.28515625" style="1" customWidth="1"/>
    <col min="2038" max="2287" width="9.140625" style="1"/>
    <col min="2288" max="2288" width="29.7109375" style="1" customWidth="1"/>
    <col min="2289" max="2289" width="35.28515625" style="1" customWidth="1"/>
    <col min="2290" max="2290" width="17.7109375" style="1" customWidth="1"/>
    <col min="2291" max="2291" width="13.7109375" style="1" customWidth="1"/>
    <col min="2292" max="2292" width="8.7109375" style="1" customWidth="1"/>
    <col min="2293" max="2293" width="12.28515625" style="1" customWidth="1"/>
    <col min="2294" max="2543" width="9.140625" style="1"/>
    <col min="2544" max="2544" width="29.7109375" style="1" customWidth="1"/>
    <col min="2545" max="2545" width="35.28515625" style="1" customWidth="1"/>
    <col min="2546" max="2546" width="17.7109375" style="1" customWidth="1"/>
    <col min="2547" max="2547" width="13.7109375" style="1" customWidth="1"/>
    <col min="2548" max="2548" width="8.7109375" style="1" customWidth="1"/>
    <col min="2549" max="2549" width="12.28515625" style="1" customWidth="1"/>
    <col min="2550" max="2799" width="9.140625" style="1"/>
    <col min="2800" max="2800" width="29.7109375" style="1" customWidth="1"/>
    <col min="2801" max="2801" width="35.28515625" style="1" customWidth="1"/>
    <col min="2802" max="2802" width="17.7109375" style="1" customWidth="1"/>
    <col min="2803" max="2803" width="13.7109375" style="1" customWidth="1"/>
    <col min="2804" max="2804" width="8.7109375" style="1" customWidth="1"/>
    <col min="2805" max="2805" width="12.28515625" style="1" customWidth="1"/>
    <col min="2806" max="3055" width="9.140625" style="1"/>
    <col min="3056" max="3056" width="29.7109375" style="1" customWidth="1"/>
    <col min="3057" max="3057" width="35.28515625" style="1" customWidth="1"/>
    <col min="3058" max="3058" width="17.7109375" style="1" customWidth="1"/>
    <col min="3059" max="3059" width="13.7109375" style="1" customWidth="1"/>
    <col min="3060" max="3060" width="8.7109375" style="1" customWidth="1"/>
    <col min="3061" max="3061" width="12.28515625" style="1" customWidth="1"/>
    <col min="3062" max="3311" width="9.140625" style="1"/>
    <col min="3312" max="3312" width="29.7109375" style="1" customWidth="1"/>
    <col min="3313" max="3313" width="35.28515625" style="1" customWidth="1"/>
    <col min="3314" max="3314" width="17.7109375" style="1" customWidth="1"/>
    <col min="3315" max="3315" width="13.7109375" style="1" customWidth="1"/>
    <col min="3316" max="3316" width="8.7109375" style="1" customWidth="1"/>
    <col min="3317" max="3317" width="12.28515625" style="1" customWidth="1"/>
    <col min="3318" max="3567" width="9.140625" style="1"/>
    <col min="3568" max="3568" width="29.7109375" style="1" customWidth="1"/>
    <col min="3569" max="3569" width="35.28515625" style="1" customWidth="1"/>
    <col min="3570" max="3570" width="17.7109375" style="1" customWidth="1"/>
    <col min="3571" max="3571" width="13.7109375" style="1" customWidth="1"/>
    <col min="3572" max="3572" width="8.7109375" style="1" customWidth="1"/>
    <col min="3573" max="3573" width="12.28515625" style="1" customWidth="1"/>
    <col min="3574" max="3823" width="9.140625" style="1"/>
    <col min="3824" max="3824" width="29.7109375" style="1" customWidth="1"/>
    <col min="3825" max="3825" width="35.28515625" style="1" customWidth="1"/>
    <col min="3826" max="3826" width="17.7109375" style="1" customWidth="1"/>
    <col min="3827" max="3827" width="13.7109375" style="1" customWidth="1"/>
    <col min="3828" max="3828" width="8.7109375" style="1" customWidth="1"/>
    <col min="3829" max="3829" width="12.28515625" style="1" customWidth="1"/>
    <col min="3830" max="4079" width="9.140625" style="1"/>
    <col min="4080" max="4080" width="29.7109375" style="1" customWidth="1"/>
    <col min="4081" max="4081" width="35.28515625" style="1" customWidth="1"/>
    <col min="4082" max="4082" width="17.7109375" style="1" customWidth="1"/>
    <col min="4083" max="4083" width="13.7109375" style="1" customWidth="1"/>
    <col min="4084" max="4084" width="8.7109375" style="1" customWidth="1"/>
    <col min="4085" max="4085" width="12.28515625" style="1" customWidth="1"/>
    <col min="4086" max="4335" width="9.140625" style="1"/>
    <col min="4336" max="4336" width="29.7109375" style="1" customWidth="1"/>
    <col min="4337" max="4337" width="35.28515625" style="1" customWidth="1"/>
    <col min="4338" max="4338" width="17.7109375" style="1" customWidth="1"/>
    <col min="4339" max="4339" width="13.7109375" style="1" customWidth="1"/>
    <col min="4340" max="4340" width="8.7109375" style="1" customWidth="1"/>
    <col min="4341" max="4341" width="12.28515625" style="1" customWidth="1"/>
    <col min="4342" max="4591" width="9.140625" style="1"/>
    <col min="4592" max="4592" width="29.7109375" style="1" customWidth="1"/>
    <col min="4593" max="4593" width="35.28515625" style="1" customWidth="1"/>
    <col min="4594" max="4594" width="17.7109375" style="1" customWidth="1"/>
    <col min="4595" max="4595" width="13.7109375" style="1" customWidth="1"/>
    <col min="4596" max="4596" width="8.7109375" style="1" customWidth="1"/>
    <col min="4597" max="4597" width="12.28515625" style="1" customWidth="1"/>
    <col min="4598" max="4847" width="9.140625" style="1"/>
    <col min="4848" max="4848" width="29.7109375" style="1" customWidth="1"/>
    <col min="4849" max="4849" width="35.28515625" style="1" customWidth="1"/>
    <col min="4850" max="4850" width="17.7109375" style="1" customWidth="1"/>
    <col min="4851" max="4851" width="13.7109375" style="1" customWidth="1"/>
    <col min="4852" max="4852" width="8.7109375" style="1" customWidth="1"/>
    <col min="4853" max="4853" width="12.28515625" style="1" customWidth="1"/>
    <col min="4854" max="5103" width="9.140625" style="1"/>
    <col min="5104" max="5104" width="29.7109375" style="1" customWidth="1"/>
    <col min="5105" max="5105" width="35.28515625" style="1" customWidth="1"/>
    <col min="5106" max="5106" width="17.7109375" style="1" customWidth="1"/>
    <col min="5107" max="5107" width="13.7109375" style="1" customWidth="1"/>
    <col min="5108" max="5108" width="8.7109375" style="1" customWidth="1"/>
    <col min="5109" max="5109" width="12.28515625" style="1" customWidth="1"/>
    <col min="5110" max="5359" width="9.140625" style="1"/>
    <col min="5360" max="5360" width="29.7109375" style="1" customWidth="1"/>
    <col min="5361" max="5361" width="35.28515625" style="1" customWidth="1"/>
    <col min="5362" max="5362" width="17.7109375" style="1" customWidth="1"/>
    <col min="5363" max="5363" width="13.7109375" style="1" customWidth="1"/>
    <col min="5364" max="5364" width="8.7109375" style="1" customWidth="1"/>
    <col min="5365" max="5365" width="12.28515625" style="1" customWidth="1"/>
    <col min="5366" max="5615" width="9.140625" style="1"/>
    <col min="5616" max="5616" width="29.7109375" style="1" customWidth="1"/>
    <col min="5617" max="5617" width="35.28515625" style="1" customWidth="1"/>
    <col min="5618" max="5618" width="17.7109375" style="1" customWidth="1"/>
    <col min="5619" max="5619" width="13.7109375" style="1" customWidth="1"/>
    <col min="5620" max="5620" width="8.7109375" style="1" customWidth="1"/>
    <col min="5621" max="5621" width="12.28515625" style="1" customWidth="1"/>
    <col min="5622" max="5871" width="9.140625" style="1"/>
    <col min="5872" max="5872" width="29.7109375" style="1" customWidth="1"/>
    <col min="5873" max="5873" width="35.28515625" style="1" customWidth="1"/>
    <col min="5874" max="5874" width="17.7109375" style="1" customWidth="1"/>
    <col min="5875" max="5875" width="13.7109375" style="1" customWidth="1"/>
    <col min="5876" max="5876" width="8.7109375" style="1" customWidth="1"/>
    <col min="5877" max="5877" width="12.28515625" style="1" customWidth="1"/>
    <col min="5878" max="6127" width="9.140625" style="1"/>
    <col min="6128" max="6128" width="29.7109375" style="1" customWidth="1"/>
    <col min="6129" max="6129" width="35.28515625" style="1" customWidth="1"/>
    <col min="6130" max="6130" width="17.7109375" style="1" customWidth="1"/>
    <col min="6131" max="6131" width="13.7109375" style="1" customWidth="1"/>
    <col min="6132" max="6132" width="8.7109375" style="1" customWidth="1"/>
    <col min="6133" max="6133" width="12.28515625" style="1" customWidth="1"/>
    <col min="6134" max="6383" width="9.140625" style="1"/>
    <col min="6384" max="6384" width="29.7109375" style="1" customWidth="1"/>
    <col min="6385" max="6385" width="35.28515625" style="1" customWidth="1"/>
    <col min="6386" max="6386" width="17.7109375" style="1" customWidth="1"/>
    <col min="6387" max="6387" width="13.7109375" style="1" customWidth="1"/>
    <col min="6388" max="6388" width="8.7109375" style="1" customWidth="1"/>
    <col min="6389" max="6389" width="12.28515625" style="1" customWidth="1"/>
    <col min="6390" max="6639" width="9.140625" style="1"/>
    <col min="6640" max="6640" width="29.7109375" style="1" customWidth="1"/>
    <col min="6641" max="6641" width="35.28515625" style="1" customWidth="1"/>
    <col min="6642" max="6642" width="17.7109375" style="1" customWidth="1"/>
    <col min="6643" max="6643" width="13.7109375" style="1" customWidth="1"/>
    <col min="6644" max="6644" width="8.7109375" style="1" customWidth="1"/>
    <col min="6645" max="6645" width="12.28515625" style="1" customWidth="1"/>
    <col min="6646" max="6895" width="9.140625" style="1"/>
    <col min="6896" max="6896" width="29.7109375" style="1" customWidth="1"/>
    <col min="6897" max="6897" width="35.28515625" style="1" customWidth="1"/>
    <col min="6898" max="6898" width="17.7109375" style="1" customWidth="1"/>
    <col min="6899" max="6899" width="13.7109375" style="1" customWidth="1"/>
    <col min="6900" max="6900" width="8.7109375" style="1" customWidth="1"/>
    <col min="6901" max="6901" width="12.28515625" style="1" customWidth="1"/>
    <col min="6902" max="7151" width="9.140625" style="1"/>
    <col min="7152" max="7152" width="29.7109375" style="1" customWidth="1"/>
    <col min="7153" max="7153" width="35.28515625" style="1" customWidth="1"/>
    <col min="7154" max="7154" width="17.7109375" style="1" customWidth="1"/>
    <col min="7155" max="7155" width="13.7109375" style="1" customWidth="1"/>
    <col min="7156" max="7156" width="8.7109375" style="1" customWidth="1"/>
    <col min="7157" max="7157" width="12.28515625" style="1" customWidth="1"/>
    <col min="7158" max="7407" width="9.140625" style="1"/>
    <col min="7408" max="7408" width="29.7109375" style="1" customWidth="1"/>
    <col min="7409" max="7409" width="35.28515625" style="1" customWidth="1"/>
    <col min="7410" max="7410" width="17.7109375" style="1" customWidth="1"/>
    <col min="7411" max="7411" width="13.7109375" style="1" customWidth="1"/>
    <col min="7412" max="7412" width="8.7109375" style="1" customWidth="1"/>
    <col min="7413" max="7413" width="12.28515625" style="1" customWidth="1"/>
    <col min="7414" max="7663" width="9.140625" style="1"/>
    <col min="7664" max="7664" width="29.7109375" style="1" customWidth="1"/>
    <col min="7665" max="7665" width="35.28515625" style="1" customWidth="1"/>
    <col min="7666" max="7666" width="17.7109375" style="1" customWidth="1"/>
    <col min="7667" max="7667" width="13.7109375" style="1" customWidth="1"/>
    <col min="7668" max="7668" width="8.7109375" style="1" customWidth="1"/>
    <col min="7669" max="7669" width="12.28515625" style="1" customWidth="1"/>
    <col min="7670" max="7919" width="9.140625" style="1"/>
    <col min="7920" max="7920" width="29.7109375" style="1" customWidth="1"/>
    <col min="7921" max="7921" width="35.28515625" style="1" customWidth="1"/>
    <col min="7922" max="7922" width="17.7109375" style="1" customWidth="1"/>
    <col min="7923" max="7923" width="13.7109375" style="1" customWidth="1"/>
    <col min="7924" max="7924" width="8.7109375" style="1" customWidth="1"/>
    <col min="7925" max="7925" width="12.28515625" style="1" customWidth="1"/>
    <col min="7926" max="8175" width="9.140625" style="1"/>
    <col min="8176" max="8176" width="29.7109375" style="1" customWidth="1"/>
    <col min="8177" max="8177" width="35.28515625" style="1" customWidth="1"/>
    <col min="8178" max="8178" width="17.7109375" style="1" customWidth="1"/>
    <col min="8179" max="8179" width="13.7109375" style="1" customWidth="1"/>
    <col min="8180" max="8180" width="8.7109375" style="1" customWidth="1"/>
    <col min="8181" max="8181" width="12.28515625" style="1" customWidth="1"/>
    <col min="8182" max="8431" width="9.140625" style="1"/>
    <col min="8432" max="8432" width="29.7109375" style="1" customWidth="1"/>
    <col min="8433" max="8433" width="35.28515625" style="1" customWidth="1"/>
    <col min="8434" max="8434" width="17.7109375" style="1" customWidth="1"/>
    <col min="8435" max="8435" width="13.7109375" style="1" customWidth="1"/>
    <col min="8436" max="8436" width="8.7109375" style="1" customWidth="1"/>
    <col min="8437" max="8437" width="12.28515625" style="1" customWidth="1"/>
    <col min="8438" max="8687" width="9.140625" style="1"/>
    <col min="8688" max="8688" width="29.7109375" style="1" customWidth="1"/>
    <col min="8689" max="8689" width="35.28515625" style="1" customWidth="1"/>
    <col min="8690" max="8690" width="17.7109375" style="1" customWidth="1"/>
    <col min="8691" max="8691" width="13.7109375" style="1" customWidth="1"/>
    <col min="8692" max="8692" width="8.7109375" style="1" customWidth="1"/>
    <col min="8693" max="8693" width="12.28515625" style="1" customWidth="1"/>
    <col min="8694" max="8943" width="9.140625" style="1"/>
    <col min="8944" max="8944" width="29.7109375" style="1" customWidth="1"/>
    <col min="8945" max="8945" width="35.28515625" style="1" customWidth="1"/>
    <col min="8946" max="8946" width="17.7109375" style="1" customWidth="1"/>
    <col min="8947" max="8947" width="13.7109375" style="1" customWidth="1"/>
    <col min="8948" max="8948" width="8.7109375" style="1" customWidth="1"/>
    <col min="8949" max="8949" width="12.28515625" style="1" customWidth="1"/>
    <col min="8950" max="9199" width="9.140625" style="1"/>
    <col min="9200" max="9200" width="29.7109375" style="1" customWidth="1"/>
    <col min="9201" max="9201" width="35.28515625" style="1" customWidth="1"/>
    <col min="9202" max="9202" width="17.7109375" style="1" customWidth="1"/>
    <col min="9203" max="9203" width="13.7109375" style="1" customWidth="1"/>
    <col min="9204" max="9204" width="8.7109375" style="1" customWidth="1"/>
    <col min="9205" max="9205" width="12.28515625" style="1" customWidth="1"/>
    <col min="9206" max="9455" width="9.140625" style="1"/>
    <col min="9456" max="9456" width="29.7109375" style="1" customWidth="1"/>
    <col min="9457" max="9457" width="35.28515625" style="1" customWidth="1"/>
    <col min="9458" max="9458" width="17.7109375" style="1" customWidth="1"/>
    <col min="9459" max="9459" width="13.7109375" style="1" customWidth="1"/>
    <col min="9460" max="9460" width="8.7109375" style="1" customWidth="1"/>
    <col min="9461" max="9461" width="12.28515625" style="1" customWidth="1"/>
    <col min="9462" max="9711" width="9.140625" style="1"/>
    <col min="9712" max="9712" width="29.7109375" style="1" customWidth="1"/>
    <col min="9713" max="9713" width="35.28515625" style="1" customWidth="1"/>
    <col min="9714" max="9714" width="17.7109375" style="1" customWidth="1"/>
    <col min="9715" max="9715" width="13.7109375" style="1" customWidth="1"/>
    <col min="9716" max="9716" width="8.7109375" style="1" customWidth="1"/>
    <col min="9717" max="9717" width="12.28515625" style="1" customWidth="1"/>
    <col min="9718" max="9967" width="9.140625" style="1"/>
    <col min="9968" max="9968" width="29.7109375" style="1" customWidth="1"/>
    <col min="9969" max="9969" width="35.28515625" style="1" customWidth="1"/>
    <col min="9970" max="9970" width="17.7109375" style="1" customWidth="1"/>
    <col min="9971" max="9971" width="13.7109375" style="1" customWidth="1"/>
    <col min="9972" max="9972" width="8.7109375" style="1" customWidth="1"/>
    <col min="9973" max="9973" width="12.28515625" style="1" customWidth="1"/>
    <col min="9974" max="10223" width="9.140625" style="1"/>
    <col min="10224" max="10224" width="29.7109375" style="1" customWidth="1"/>
    <col min="10225" max="10225" width="35.28515625" style="1" customWidth="1"/>
    <col min="10226" max="10226" width="17.7109375" style="1" customWidth="1"/>
    <col min="10227" max="10227" width="13.7109375" style="1" customWidth="1"/>
    <col min="10228" max="10228" width="8.7109375" style="1" customWidth="1"/>
    <col min="10229" max="10229" width="12.28515625" style="1" customWidth="1"/>
    <col min="10230" max="10479" width="9.140625" style="1"/>
    <col min="10480" max="10480" width="29.7109375" style="1" customWidth="1"/>
    <col min="10481" max="10481" width="35.28515625" style="1" customWidth="1"/>
    <col min="10482" max="10482" width="17.7109375" style="1" customWidth="1"/>
    <col min="10483" max="10483" width="13.7109375" style="1" customWidth="1"/>
    <col min="10484" max="10484" width="8.7109375" style="1" customWidth="1"/>
    <col min="10485" max="10485" width="12.28515625" style="1" customWidth="1"/>
    <col min="10486" max="10735" width="9.140625" style="1"/>
    <col min="10736" max="10736" width="29.7109375" style="1" customWidth="1"/>
    <col min="10737" max="10737" width="35.28515625" style="1" customWidth="1"/>
    <col min="10738" max="10738" width="17.7109375" style="1" customWidth="1"/>
    <col min="10739" max="10739" width="13.7109375" style="1" customWidth="1"/>
    <col min="10740" max="10740" width="8.7109375" style="1" customWidth="1"/>
    <col min="10741" max="10741" width="12.28515625" style="1" customWidth="1"/>
    <col min="10742" max="10991" width="9.140625" style="1"/>
    <col min="10992" max="10992" width="29.7109375" style="1" customWidth="1"/>
    <col min="10993" max="10993" width="35.28515625" style="1" customWidth="1"/>
    <col min="10994" max="10994" width="17.7109375" style="1" customWidth="1"/>
    <col min="10995" max="10995" width="13.7109375" style="1" customWidth="1"/>
    <col min="10996" max="10996" width="8.7109375" style="1" customWidth="1"/>
    <col min="10997" max="10997" width="12.28515625" style="1" customWidth="1"/>
    <col min="10998" max="11247" width="9.140625" style="1"/>
    <col min="11248" max="11248" width="29.7109375" style="1" customWidth="1"/>
    <col min="11249" max="11249" width="35.28515625" style="1" customWidth="1"/>
    <col min="11250" max="11250" width="17.7109375" style="1" customWidth="1"/>
    <col min="11251" max="11251" width="13.7109375" style="1" customWidth="1"/>
    <col min="11252" max="11252" width="8.7109375" style="1" customWidth="1"/>
    <col min="11253" max="11253" width="12.28515625" style="1" customWidth="1"/>
    <col min="11254" max="11503" width="9.140625" style="1"/>
    <col min="11504" max="11504" width="29.7109375" style="1" customWidth="1"/>
    <col min="11505" max="11505" width="35.28515625" style="1" customWidth="1"/>
    <col min="11506" max="11506" width="17.7109375" style="1" customWidth="1"/>
    <col min="11507" max="11507" width="13.7109375" style="1" customWidth="1"/>
    <col min="11508" max="11508" width="8.7109375" style="1" customWidth="1"/>
    <col min="11509" max="11509" width="12.28515625" style="1" customWidth="1"/>
    <col min="11510" max="11759" width="9.140625" style="1"/>
    <col min="11760" max="11760" width="29.7109375" style="1" customWidth="1"/>
    <col min="11761" max="11761" width="35.28515625" style="1" customWidth="1"/>
    <col min="11762" max="11762" width="17.7109375" style="1" customWidth="1"/>
    <col min="11763" max="11763" width="13.7109375" style="1" customWidth="1"/>
    <col min="11764" max="11764" width="8.7109375" style="1" customWidth="1"/>
    <col min="11765" max="11765" width="12.28515625" style="1" customWidth="1"/>
    <col min="11766" max="12015" width="9.140625" style="1"/>
    <col min="12016" max="12016" width="29.7109375" style="1" customWidth="1"/>
    <col min="12017" max="12017" width="35.28515625" style="1" customWidth="1"/>
    <col min="12018" max="12018" width="17.7109375" style="1" customWidth="1"/>
    <col min="12019" max="12019" width="13.7109375" style="1" customWidth="1"/>
    <col min="12020" max="12020" width="8.7109375" style="1" customWidth="1"/>
    <col min="12021" max="12021" width="12.28515625" style="1" customWidth="1"/>
    <col min="12022" max="12271" width="9.140625" style="1"/>
    <col min="12272" max="12272" width="29.7109375" style="1" customWidth="1"/>
    <col min="12273" max="12273" width="35.28515625" style="1" customWidth="1"/>
    <col min="12274" max="12274" width="17.7109375" style="1" customWidth="1"/>
    <col min="12275" max="12275" width="13.7109375" style="1" customWidth="1"/>
    <col min="12276" max="12276" width="8.7109375" style="1" customWidth="1"/>
    <col min="12277" max="12277" width="12.28515625" style="1" customWidth="1"/>
    <col min="12278" max="12527" width="9.140625" style="1"/>
    <col min="12528" max="12528" width="29.7109375" style="1" customWidth="1"/>
    <col min="12529" max="12529" width="35.28515625" style="1" customWidth="1"/>
    <col min="12530" max="12530" width="17.7109375" style="1" customWidth="1"/>
    <col min="12531" max="12531" width="13.7109375" style="1" customWidth="1"/>
    <col min="12532" max="12532" width="8.7109375" style="1" customWidth="1"/>
    <col min="12533" max="12533" width="12.28515625" style="1" customWidth="1"/>
    <col min="12534" max="12783" width="9.140625" style="1"/>
    <col min="12784" max="12784" width="29.7109375" style="1" customWidth="1"/>
    <col min="12785" max="12785" width="35.28515625" style="1" customWidth="1"/>
    <col min="12786" max="12786" width="17.7109375" style="1" customWidth="1"/>
    <col min="12787" max="12787" width="13.7109375" style="1" customWidth="1"/>
    <col min="12788" max="12788" width="8.7109375" style="1" customWidth="1"/>
    <col min="12789" max="12789" width="12.28515625" style="1" customWidth="1"/>
    <col min="12790" max="13039" width="9.140625" style="1"/>
    <col min="13040" max="13040" width="29.7109375" style="1" customWidth="1"/>
    <col min="13041" max="13041" width="35.28515625" style="1" customWidth="1"/>
    <col min="13042" max="13042" width="17.7109375" style="1" customWidth="1"/>
    <col min="13043" max="13043" width="13.7109375" style="1" customWidth="1"/>
    <col min="13044" max="13044" width="8.7109375" style="1" customWidth="1"/>
    <col min="13045" max="13045" width="12.28515625" style="1" customWidth="1"/>
    <col min="13046" max="13295" width="9.140625" style="1"/>
    <col min="13296" max="13296" width="29.7109375" style="1" customWidth="1"/>
    <col min="13297" max="13297" width="35.28515625" style="1" customWidth="1"/>
    <col min="13298" max="13298" width="17.7109375" style="1" customWidth="1"/>
    <col min="13299" max="13299" width="13.7109375" style="1" customWidth="1"/>
    <col min="13300" max="13300" width="8.7109375" style="1" customWidth="1"/>
    <col min="13301" max="13301" width="12.28515625" style="1" customWidth="1"/>
    <col min="13302" max="13551" width="9.140625" style="1"/>
    <col min="13552" max="13552" width="29.7109375" style="1" customWidth="1"/>
    <col min="13553" max="13553" width="35.28515625" style="1" customWidth="1"/>
    <col min="13554" max="13554" width="17.7109375" style="1" customWidth="1"/>
    <col min="13555" max="13555" width="13.7109375" style="1" customWidth="1"/>
    <col min="13556" max="13556" width="8.7109375" style="1" customWidth="1"/>
    <col min="13557" max="13557" width="12.28515625" style="1" customWidth="1"/>
    <col min="13558" max="13807" width="9.140625" style="1"/>
    <col min="13808" max="13808" width="29.7109375" style="1" customWidth="1"/>
    <col min="13809" max="13809" width="35.28515625" style="1" customWidth="1"/>
    <col min="13810" max="13810" width="17.7109375" style="1" customWidth="1"/>
    <col min="13811" max="13811" width="13.7109375" style="1" customWidth="1"/>
    <col min="13812" max="13812" width="8.7109375" style="1" customWidth="1"/>
    <col min="13813" max="13813" width="12.28515625" style="1" customWidth="1"/>
    <col min="13814" max="14063" width="9.140625" style="1"/>
    <col min="14064" max="14064" width="29.7109375" style="1" customWidth="1"/>
    <col min="14065" max="14065" width="35.28515625" style="1" customWidth="1"/>
    <col min="14066" max="14066" width="17.7109375" style="1" customWidth="1"/>
    <col min="14067" max="14067" width="13.7109375" style="1" customWidth="1"/>
    <col min="14068" max="14068" width="8.7109375" style="1" customWidth="1"/>
    <col min="14069" max="14069" width="12.28515625" style="1" customWidth="1"/>
    <col min="14070" max="14319" width="9.140625" style="1"/>
    <col min="14320" max="14320" width="29.7109375" style="1" customWidth="1"/>
    <col min="14321" max="14321" width="35.28515625" style="1" customWidth="1"/>
    <col min="14322" max="14322" width="17.7109375" style="1" customWidth="1"/>
    <col min="14323" max="14323" width="13.7109375" style="1" customWidth="1"/>
    <col min="14324" max="14324" width="8.7109375" style="1" customWidth="1"/>
    <col min="14325" max="14325" width="12.28515625" style="1" customWidth="1"/>
    <col min="14326" max="14575" width="9.140625" style="1"/>
    <col min="14576" max="14576" width="29.7109375" style="1" customWidth="1"/>
    <col min="14577" max="14577" width="35.28515625" style="1" customWidth="1"/>
    <col min="14578" max="14578" width="17.7109375" style="1" customWidth="1"/>
    <col min="14579" max="14579" width="13.7109375" style="1" customWidth="1"/>
    <col min="14580" max="14580" width="8.7109375" style="1" customWidth="1"/>
    <col min="14581" max="14581" width="12.28515625" style="1" customWidth="1"/>
    <col min="14582" max="14831" width="9.140625" style="1"/>
    <col min="14832" max="14832" width="29.7109375" style="1" customWidth="1"/>
    <col min="14833" max="14833" width="35.28515625" style="1" customWidth="1"/>
    <col min="14834" max="14834" width="17.7109375" style="1" customWidth="1"/>
    <col min="14835" max="14835" width="13.7109375" style="1" customWidth="1"/>
    <col min="14836" max="14836" width="8.7109375" style="1" customWidth="1"/>
    <col min="14837" max="14837" width="12.28515625" style="1" customWidth="1"/>
    <col min="14838" max="15087" width="9.140625" style="1"/>
    <col min="15088" max="15088" width="29.7109375" style="1" customWidth="1"/>
    <col min="15089" max="15089" width="35.28515625" style="1" customWidth="1"/>
    <col min="15090" max="15090" width="17.7109375" style="1" customWidth="1"/>
    <col min="15091" max="15091" width="13.7109375" style="1" customWidth="1"/>
    <col min="15092" max="15092" width="8.7109375" style="1" customWidth="1"/>
    <col min="15093" max="15093" width="12.28515625" style="1" customWidth="1"/>
    <col min="15094" max="15343" width="9.140625" style="1"/>
    <col min="15344" max="15344" width="29.7109375" style="1" customWidth="1"/>
    <col min="15345" max="15345" width="35.28515625" style="1" customWidth="1"/>
    <col min="15346" max="15346" width="17.7109375" style="1" customWidth="1"/>
    <col min="15347" max="15347" width="13.7109375" style="1" customWidth="1"/>
    <col min="15348" max="15348" width="8.7109375" style="1" customWidth="1"/>
    <col min="15349" max="15349" width="12.28515625" style="1" customWidth="1"/>
    <col min="15350" max="15599" width="9.140625" style="1"/>
    <col min="15600" max="15600" width="29.7109375" style="1" customWidth="1"/>
    <col min="15601" max="15601" width="35.28515625" style="1" customWidth="1"/>
    <col min="15602" max="15602" width="17.7109375" style="1" customWidth="1"/>
    <col min="15603" max="15603" width="13.7109375" style="1" customWidth="1"/>
    <col min="15604" max="15604" width="8.7109375" style="1" customWidth="1"/>
    <col min="15605" max="15605" width="12.28515625" style="1" customWidth="1"/>
    <col min="15606" max="15855" width="9.140625" style="1"/>
    <col min="15856" max="15856" width="29.7109375" style="1" customWidth="1"/>
    <col min="15857" max="15857" width="35.28515625" style="1" customWidth="1"/>
    <col min="15858" max="15858" width="17.7109375" style="1" customWidth="1"/>
    <col min="15859" max="15859" width="13.7109375" style="1" customWidth="1"/>
    <col min="15860" max="15860" width="8.7109375" style="1" customWidth="1"/>
    <col min="15861" max="15861" width="12.28515625" style="1" customWidth="1"/>
    <col min="15862" max="16111" width="9.140625" style="1"/>
    <col min="16112" max="16112" width="29.7109375" style="1" customWidth="1"/>
    <col min="16113" max="16113" width="35.28515625" style="1" customWidth="1"/>
    <col min="16114" max="16114" width="17.7109375" style="1" customWidth="1"/>
    <col min="16115" max="16115" width="13.7109375" style="1" customWidth="1"/>
    <col min="16116" max="16116" width="8.7109375" style="1" customWidth="1"/>
    <col min="16117" max="16117" width="12.28515625" style="1" customWidth="1"/>
    <col min="16118" max="16384" width="9.140625" style="1"/>
  </cols>
  <sheetData>
    <row r="1" spans="1:6" ht="76.5" customHeight="1">
      <c r="A1" s="481">
        <f>'DAO-70%'!A1</f>
        <v>46272</v>
      </c>
      <c r="B1" s="481"/>
      <c r="D1" s="445" t="s">
        <v>515</v>
      </c>
      <c r="E1" s="445"/>
      <c r="F1" s="445"/>
    </row>
    <row r="2" spans="1:6" s="2" customFormat="1" ht="29.25" customHeight="1">
      <c r="A2" s="483" t="s">
        <v>263</v>
      </c>
      <c r="B2" s="483"/>
      <c r="C2" s="483"/>
      <c r="D2" s="483"/>
      <c r="E2" s="482" t="s">
        <v>521</v>
      </c>
      <c r="F2" s="482"/>
    </row>
    <row r="3" spans="1:6" ht="57.75" customHeight="1">
      <c r="A3" s="38" t="s">
        <v>1</v>
      </c>
      <c r="B3" s="45" t="s">
        <v>30</v>
      </c>
      <c r="C3" s="38" t="s">
        <v>2</v>
      </c>
      <c r="D3" s="43" t="s">
        <v>27</v>
      </c>
      <c r="E3" s="82" t="s">
        <v>355</v>
      </c>
      <c r="F3" s="19" t="s">
        <v>171</v>
      </c>
    </row>
    <row r="4" spans="1:6" ht="128.25" customHeight="1">
      <c r="A4" s="427" t="s">
        <v>31</v>
      </c>
      <c r="B4" s="6" t="s">
        <v>506</v>
      </c>
      <c r="C4" s="7"/>
      <c r="D4" s="248">
        <v>496234.08</v>
      </c>
      <c r="E4" s="307">
        <f>D4*0.5</f>
        <v>248117.04</v>
      </c>
      <c r="F4" s="8">
        <v>1</v>
      </c>
    </row>
    <row r="5" spans="1:6" ht="54" customHeight="1">
      <c r="A5" s="64" t="s">
        <v>83</v>
      </c>
      <c r="B5" s="426" t="s">
        <v>169</v>
      </c>
      <c r="C5" s="20"/>
      <c r="D5" s="248">
        <v>77062.02</v>
      </c>
      <c r="E5" s="307">
        <f>D5*0.5</f>
        <v>38531.01</v>
      </c>
      <c r="F5" s="32">
        <v>1</v>
      </c>
    </row>
    <row r="7" spans="1:6" ht="56.25" customHeight="1">
      <c r="A7" s="38" t="s">
        <v>1</v>
      </c>
      <c r="B7" s="45" t="s">
        <v>86</v>
      </c>
      <c r="C7" s="38" t="s">
        <v>2</v>
      </c>
      <c r="D7" s="144" t="s">
        <v>354</v>
      </c>
      <c r="E7" s="19" t="s">
        <v>171</v>
      </c>
    </row>
    <row r="8" spans="1:6" ht="102" customHeight="1">
      <c r="A8" s="68" t="s">
        <v>84</v>
      </c>
      <c r="B8" s="69" t="s">
        <v>85</v>
      </c>
      <c r="C8" s="20"/>
      <c r="D8" s="248">
        <v>61200</v>
      </c>
      <c r="E8" s="32">
        <v>1</v>
      </c>
    </row>
    <row r="9" spans="1:6" ht="25.5" customHeight="1">
      <c r="A9" s="476" t="s">
        <v>236</v>
      </c>
      <c r="B9" s="477"/>
      <c r="C9" s="477"/>
      <c r="D9" s="477"/>
      <c r="E9" s="477"/>
    </row>
    <row r="10" spans="1:6" s="2" customFormat="1" ht="38.25" customHeight="1">
      <c r="A10" s="480" t="s">
        <v>234</v>
      </c>
      <c r="B10" s="480"/>
      <c r="C10" s="480"/>
      <c r="D10" s="480"/>
      <c r="E10" s="480"/>
    </row>
    <row r="12" spans="1:6" ht="59.25" customHeight="1">
      <c r="A12" s="38" t="s">
        <v>1</v>
      </c>
      <c r="B12" s="45" t="s">
        <v>497</v>
      </c>
      <c r="C12" s="38" t="s">
        <v>2</v>
      </c>
      <c r="D12" s="43" t="s">
        <v>27</v>
      </c>
      <c r="E12" s="197" t="s">
        <v>355</v>
      </c>
      <c r="F12" s="424" t="s">
        <v>171</v>
      </c>
    </row>
    <row r="13" spans="1:6" ht="162.94999999999999" customHeight="1">
      <c r="A13" s="64" t="s">
        <v>496</v>
      </c>
      <c r="B13" s="425" t="s">
        <v>495</v>
      </c>
      <c r="C13" s="20"/>
      <c r="D13" s="248">
        <v>311038</v>
      </c>
      <c r="E13" s="307">
        <f>D13*0.5</f>
        <v>155519</v>
      </c>
      <c r="F13" s="32">
        <v>2</v>
      </c>
    </row>
    <row r="14" spans="1:6" ht="162.94999999999999" customHeight="1">
      <c r="A14" s="64" t="s">
        <v>498</v>
      </c>
      <c r="B14" s="425" t="s">
        <v>499</v>
      </c>
      <c r="C14" s="20"/>
      <c r="D14" s="248">
        <v>233167</v>
      </c>
      <c r="E14" s="307">
        <f>D14*0.5</f>
        <v>116583.5</v>
      </c>
      <c r="F14" s="32">
        <v>1</v>
      </c>
    </row>
    <row r="15" spans="1:6" ht="151.5" customHeight="1">
      <c r="A15" s="425" t="s">
        <v>501</v>
      </c>
      <c r="B15" s="425" t="s">
        <v>500</v>
      </c>
      <c r="C15" s="20"/>
      <c r="D15" s="248">
        <v>233167</v>
      </c>
      <c r="E15" s="307">
        <f>D15*0.5</f>
        <v>116583.5</v>
      </c>
      <c r="F15" s="32">
        <v>2</v>
      </c>
    </row>
    <row r="16" spans="1:6" ht="42.75" customHeight="1">
      <c r="A16" s="64" t="s">
        <v>503</v>
      </c>
      <c r="B16" s="425" t="s">
        <v>502</v>
      </c>
      <c r="C16" s="20"/>
      <c r="D16" s="248">
        <v>37969</v>
      </c>
      <c r="E16" s="307">
        <f>D16*0.5</f>
        <v>18984.5</v>
      </c>
      <c r="F16" s="32">
        <v>1</v>
      </c>
    </row>
    <row r="17" spans="1:6" ht="146.25" customHeight="1">
      <c r="A17" s="64" t="s">
        <v>505</v>
      </c>
      <c r="B17" s="425" t="s">
        <v>504</v>
      </c>
      <c r="C17" s="20"/>
      <c r="D17" s="248">
        <v>207964</v>
      </c>
      <c r="E17" s="307">
        <f>D17*0.5</f>
        <v>103982</v>
      </c>
      <c r="F17" s="32">
        <v>1</v>
      </c>
    </row>
    <row r="18" spans="1:6" ht="15" customHeight="1">
      <c r="A18" s="430"/>
      <c r="B18" s="431"/>
      <c r="C18" s="2"/>
      <c r="D18" s="333"/>
      <c r="E18" s="432"/>
      <c r="F18" s="210"/>
    </row>
    <row r="19" spans="1:6" ht="58.5" customHeight="1">
      <c r="A19" s="38" t="s">
        <v>1</v>
      </c>
      <c r="B19" s="45" t="s">
        <v>510</v>
      </c>
      <c r="C19" s="38" t="s">
        <v>2</v>
      </c>
      <c r="D19" s="43" t="s">
        <v>27</v>
      </c>
      <c r="E19" s="423" t="s">
        <v>507</v>
      </c>
      <c r="F19" s="424" t="s">
        <v>171</v>
      </c>
    </row>
    <row r="20" spans="1:6" ht="39" customHeight="1">
      <c r="A20" s="433" t="s">
        <v>508</v>
      </c>
      <c r="B20" s="429" t="s">
        <v>509</v>
      </c>
      <c r="C20" s="428"/>
      <c r="D20" s="248">
        <v>57924.78</v>
      </c>
      <c r="E20" s="307">
        <f>D20*0.3</f>
        <v>17377.433999999997</v>
      </c>
      <c r="F20" s="32">
        <v>1</v>
      </c>
    </row>
    <row r="21" spans="1:6" ht="41.25" customHeight="1"/>
  </sheetData>
  <mergeCells count="6">
    <mergeCell ref="A10:E10"/>
    <mergeCell ref="A1:B1"/>
    <mergeCell ref="A9:E9"/>
    <mergeCell ref="E2:F2"/>
    <mergeCell ref="D1:F1"/>
    <mergeCell ref="A2:D2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1"/>
  <sheetViews>
    <sheetView topLeftCell="B1" zoomScaleNormal="100" workbookViewId="0">
      <selection activeCell="E1" sqref="E1:F1"/>
    </sheetView>
  </sheetViews>
  <sheetFormatPr defaultRowHeight="12.75"/>
  <cols>
    <col min="1" max="1" width="21.42578125" style="1" hidden="1" customWidth="1"/>
    <col min="2" max="2" width="30.7109375" style="394" customWidth="1"/>
    <col min="3" max="3" width="31.42578125" style="25" customWidth="1"/>
    <col min="4" max="4" width="17.7109375" style="66" customWidth="1"/>
    <col min="5" max="5" width="13.85546875" style="66" customWidth="1"/>
    <col min="6" max="6" width="13" style="1" customWidth="1"/>
    <col min="7" max="7" width="12.85546875" style="1" customWidth="1"/>
    <col min="8" max="238" width="9.140625" style="1"/>
    <col min="239" max="239" width="30.7109375" style="1" customWidth="1"/>
    <col min="240" max="240" width="31.42578125" style="1" customWidth="1"/>
    <col min="241" max="241" width="17.7109375" style="1" customWidth="1"/>
    <col min="242" max="242" width="15.7109375" style="1" customWidth="1"/>
    <col min="243" max="243" width="12" style="1" customWidth="1"/>
    <col min="244" max="244" width="13.28515625" style="1" customWidth="1"/>
    <col min="245" max="245" width="9.140625" style="1"/>
    <col min="246" max="246" width="22.5703125" style="1" customWidth="1"/>
    <col min="247" max="494" width="9.140625" style="1"/>
    <col min="495" max="495" width="30.7109375" style="1" customWidth="1"/>
    <col min="496" max="496" width="31.42578125" style="1" customWidth="1"/>
    <col min="497" max="497" width="17.7109375" style="1" customWidth="1"/>
    <col min="498" max="498" width="15.7109375" style="1" customWidth="1"/>
    <col min="499" max="499" width="12" style="1" customWidth="1"/>
    <col min="500" max="500" width="13.28515625" style="1" customWidth="1"/>
    <col min="501" max="501" width="9.140625" style="1"/>
    <col min="502" max="502" width="22.5703125" style="1" customWidth="1"/>
    <col min="503" max="750" width="9.140625" style="1"/>
    <col min="751" max="751" width="30.7109375" style="1" customWidth="1"/>
    <col min="752" max="752" width="31.42578125" style="1" customWidth="1"/>
    <col min="753" max="753" width="17.7109375" style="1" customWidth="1"/>
    <col min="754" max="754" width="15.7109375" style="1" customWidth="1"/>
    <col min="755" max="755" width="12" style="1" customWidth="1"/>
    <col min="756" max="756" width="13.28515625" style="1" customWidth="1"/>
    <col min="757" max="757" width="9.140625" style="1"/>
    <col min="758" max="758" width="22.5703125" style="1" customWidth="1"/>
    <col min="759" max="1006" width="9.140625" style="1"/>
    <col min="1007" max="1007" width="30.7109375" style="1" customWidth="1"/>
    <col min="1008" max="1008" width="31.42578125" style="1" customWidth="1"/>
    <col min="1009" max="1009" width="17.7109375" style="1" customWidth="1"/>
    <col min="1010" max="1010" width="15.7109375" style="1" customWidth="1"/>
    <col min="1011" max="1011" width="12" style="1" customWidth="1"/>
    <col min="1012" max="1012" width="13.28515625" style="1" customWidth="1"/>
    <col min="1013" max="1013" width="9.140625" style="1"/>
    <col min="1014" max="1014" width="22.5703125" style="1" customWidth="1"/>
    <col min="1015" max="1262" width="9.140625" style="1"/>
    <col min="1263" max="1263" width="30.7109375" style="1" customWidth="1"/>
    <col min="1264" max="1264" width="31.42578125" style="1" customWidth="1"/>
    <col min="1265" max="1265" width="17.7109375" style="1" customWidth="1"/>
    <col min="1266" max="1266" width="15.7109375" style="1" customWidth="1"/>
    <col min="1267" max="1267" width="12" style="1" customWidth="1"/>
    <col min="1268" max="1268" width="13.28515625" style="1" customWidth="1"/>
    <col min="1269" max="1269" width="9.140625" style="1"/>
    <col min="1270" max="1270" width="22.5703125" style="1" customWidth="1"/>
    <col min="1271" max="1518" width="9.140625" style="1"/>
    <col min="1519" max="1519" width="30.7109375" style="1" customWidth="1"/>
    <col min="1520" max="1520" width="31.42578125" style="1" customWidth="1"/>
    <col min="1521" max="1521" width="17.7109375" style="1" customWidth="1"/>
    <col min="1522" max="1522" width="15.7109375" style="1" customWidth="1"/>
    <col min="1523" max="1523" width="12" style="1" customWidth="1"/>
    <col min="1524" max="1524" width="13.28515625" style="1" customWidth="1"/>
    <col min="1525" max="1525" width="9.140625" style="1"/>
    <col min="1526" max="1526" width="22.5703125" style="1" customWidth="1"/>
    <col min="1527" max="1774" width="9.140625" style="1"/>
    <col min="1775" max="1775" width="30.7109375" style="1" customWidth="1"/>
    <col min="1776" max="1776" width="31.42578125" style="1" customWidth="1"/>
    <col min="1777" max="1777" width="17.7109375" style="1" customWidth="1"/>
    <col min="1778" max="1778" width="15.7109375" style="1" customWidth="1"/>
    <col min="1779" max="1779" width="12" style="1" customWidth="1"/>
    <col min="1780" max="1780" width="13.28515625" style="1" customWidth="1"/>
    <col min="1781" max="1781" width="9.140625" style="1"/>
    <col min="1782" max="1782" width="22.5703125" style="1" customWidth="1"/>
    <col min="1783" max="2030" width="9.140625" style="1"/>
    <col min="2031" max="2031" width="30.7109375" style="1" customWidth="1"/>
    <col min="2032" max="2032" width="31.42578125" style="1" customWidth="1"/>
    <col min="2033" max="2033" width="17.7109375" style="1" customWidth="1"/>
    <col min="2034" max="2034" width="15.7109375" style="1" customWidth="1"/>
    <col min="2035" max="2035" width="12" style="1" customWidth="1"/>
    <col min="2036" max="2036" width="13.28515625" style="1" customWidth="1"/>
    <col min="2037" max="2037" width="9.140625" style="1"/>
    <col min="2038" max="2038" width="22.5703125" style="1" customWidth="1"/>
    <col min="2039" max="2286" width="9.140625" style="1"/>
    <col min="2287" max="2287" width="30.7109375" style="1" customWidth="1"/>
    <col min="2288" max="2288" width="31.42578125" style="1" customWidth="1"/>
    <col min="2289" max="2289" width="17.7109375" style="1" customWidth="1"/>
    <col min="2290" max="2290" width="15.7109375" style="1" customWidth="1"/>
    <col min="2291" max="2291" width="12" style="1" customWidth="1"/>
    <col min="2292" max="2292" width="13.28515625" style="1" customWidth="1"/>
    <col min="2293" max="2293" width="9.140625" style="1"/>
    <col min="2294" max="2294" width="22.5703125" style="1" customWidth="1"/>
    <col min="2295" max="2542" width="9.140625" style="1"/>
    <col min="2543" max="2543" width="30.7109375" style="1" customWidth="1"/>
    <col min="2544" max="2544" width="31.42578125" style="1" customWidth="1"/>
    <col min="2545" max="2545" width="17.7109375" style="1" customWidth="1"/>
    <col min="2546" max="2546" width="15.7109375" style="1" customWidth="1"/>
    <col min="2547" max="2547" width="12" style="1" customWidth="1"/>
    <col min="2548" max="2548" width="13.28515625" style="1" customWidth="1"/>
    <col min="2549" max="2549" width="9.140625" style="1"/>
    <col min="2550" max="2550" width="22.5703125" style="1" customWidth="1"/>
    <col min="2551" max="2798" width="9.140625" style="1"/>
    <col min="2799" max="2799" width="30.7109375" style="1" customWidth="1"/>
    <col min="2800" max="2800" width="31.42578125" style="1" customWidth="1"/>
    <col min="2801" max="2801" width="17.7109375" style="1" customWidth="1"/>
    <col min="2802" max="2802" width="15.7109375" style="1" customWidth="1"/>
    <col min="2803" max="2803" width="12" style="1" customWidth="1"/>
    <col min="2804" max="2804" width="13.28515625" style="1" customWidth="1"/>
    <col min="2805" max="2805" width="9.140625" style="1"/>
    <col min="2806" max="2806" width="22.5703125" style="1" customWidth="1"/>
    <col min="2807" max="3054" width="9.140625" style="1"/>
    <col min="3055" max="3055" width="30.7109375" style="1" customWidth="1"/>
    <col min="3056" max="3056" width="31.42578125" style="1" customWidth="1"/>
    <col min="3057" max="3057" width="17.7109375" style="1" customWidth="1"/>
    <col min="3058" max="3058" width="15.7109375" style="1" customWidth="1"/>
    <col min="3059" max="3059" width="12" style="1" customWidth="1"/>
    <col min="3060" max="3060" width="13.28515625" style="1" customWidth="1"/>
    <col min="3061" max="3061" width="9.140625" style="1"/>
    <col min="3062" max="3062" width="22.5703125" style="1" customWidth="1"/>
    <col min="3063" max="3310" width="9.140625" style="1"/>
    <col min="3311" max="3311" width="30.7109375" style="1" customWidth="1"/>
    <col min="3312" max="3312" width="31.42578125" style="1" customWidth="1"/>
    <col min="3313" max="3313" width="17.7109375" style="1" customWidth="1"/>
    <col min="3314" max="3314" width="15.7109375" style="1" customWidth="1"/>
    <col min="3315" max="3315" width="12" style="1" customWidth="1"/>
    <col min="3316" max="3316" width="13.28515625" style="1" customWidth="1"/>
    <col min="3317" max="3317" width="9.140625" style="1"/>
    <col min="3318" max="3318" width="22.5703125" style="1" customWidth="1"/>
    <col min="3319" max="3566" width="9.140625" style="1"/>
    <col min="3567" max="3567" width="30.7109375" style="1" customWidth="1"/>
    <col min="3568" max="3568" width="31.42578125" style="1" customWidth="1"/>
    <col min="3569" max="3569" width="17.7109375" style="1" customWidth="1"/>
    <col min="3570" max="3570" width="15.7109375" style="1" customWidth="1"/>
    <col min="3571" max="3571" width="12" style="1" customWidth="1"/>
    <col min="3572" max="3572" width="13.28515625" style="1" customWidth="1"/>
    <col min="3573" max="3573" width="9.140625" style="1"/>
    <col min="3574" max="3574" width="22.5703125" style="1" customWidth="1"/>
    <col min="3575" max="3822" width="9.140625" style="1"/>
    <col min="3823" max="3823" width="30.7109375" style="1" customWidth="1"/>
    <col min="3824" max="3824" width="31.42578125" style="1" customWidth="1"/>
    <col min="3825" max="3825" width="17.7109375" style="1" customWidth="1"/>
    <col min="3826" max="3826" width="15.7109375" style="1" customWidth="1"/>
    <col min="3827" max="3827" width="12" style="1" customWidth="1"/>
    <col min="3828" max="3828" width="13.28515625" style="1" customWidth="1"/>
    <col min="3829" max="3829" width="9.140625" style="1"/>
    <col min="3830" max="3830" width="22.5703125" style="1" customWidth="1"/>
    <col min="3831" max="4078" width="9.140625" style="1"/>
    <col min="4079" max="4079" width="30.7109375" style="1" customWidth="1"/>
    <col min="4080" max="4080" width="31.42578125" style="1" customWidth="1"/>
    <col min="4081" max="4081" width="17.7109375" style="1" customWidth="1"/>
    <col min="4082" max="4082" width="15.7109375" style="1" customWidth="1"/>
    <col min="4083" max="4083" width="12" style="1" customWidth="1"/>
    <col min="4084" max="4084" width="13.28515625" style="1" customWidth="1"/>
    <col min="4085" max="4085" width="9.140625" style="1"/>
    <col min="4086" max="4086" width="22.5703125" style="1" customWidth="1"/>
    <col min="4087" max="4334" width="9.140625" style="1"/>
    <col min="4335" max="4335" width="30.7109375" style="1" customWidth="1"/>
    <col min="4336" max="4336" width="31.42578125" style="1" customWidth="1"/>
    <col min="4337" max="4337" width="17.7109375" style="1" customWidth="1"/>
    <col min="4338" max="4338" width="15.7109375" style="1" customWidth="1"/>
    <col min="4339" max="4339" width="12" style="1" customWidth="1"/>
    <col min="4340" max="4340" width="13.28515625" style="1" customWidth="1"/>
    <col min="4341" max="4341" width="9.140625" style="1"/>
    <col min="4342" max="4342" width="22.5703125" style="1" customWidth="1"/>
    <col min="4343" max="4590" width="9.140625" style="1"/>
    <col min="4591" max="4591" width="30.7109375" style="1" customWidth="1"/>
    <col min="4592" max="4592" width="31.42578125" style="1" customWidth="1"/>
    <col min="4593" max="4593" width="17.7109375" style="1" customWidth="1"/>
    <col min="4594" max="4594" width="15.7109375" style="1" customWidth="1"/>
    <col min="4595" max="4595" width="12" style="1" customWidth="1"/>
    <col min="4596" max="4596" width="13.28515625" style="1" customWidth="1"/>
    <col min="4597" max="4597" width="9.140625" style="1"/>
    <col min="4598" max="4598" width="22.5703125" style="1" customWidth="1"/>
    <col min="4599" max="4846" width="9.140625" style="1"/>
    <col min="4847" max="4847" width="30.7109375" style="1" customWidth="1"/>
    <col min="4848" max="4848" width="31.42578125" style="1" customWidth="1"/>
    <col min="4849" max="4849" width="17.7109375" style="1" customWidth="1"/>
    <col min="4850" max="4850" width="15.7109375" style="1" customWidth="1"/>
    <col min="4851" max="4851" width="12" style="1" customWidth="1"/>
    <col min="4852" max="4852" width="13.28515625" style="1" customWidth="1"/>
    <col min="4853" max="4853" width="9.140625" style="1"/>
    <col min="4854" max="4854" width="22.5703125" style="1" customWidth="1"/>
    <col min="4855" max="5102" width="9.140625" style="1"/>
    <col min="5103" max="5103" width="30.7109375" style="1" customWidth="1"/>
    <col min="5104" max="5104" width="31.42578125" style="1" customWidth="1"/>
    <col min="5105" max="5105" width="17.7109375" style="1" customWidth="1"/>
    <col min="5106" max="5106" width="15.7109375" style="1" customWidth="1"/>
    <col min="5107" max="5107" width="12" style="1" customWidth="1"/>
    <col min="5108" max="5108" width="13.28515625" style="1" customWidth="1"/>
    <col min="5109" max="5109" width="9.140625" style="1"/>
    <col min="5110" max="5110" width="22.5703125" style="1" customWidth="1"/>
    <col min="5111" max="5358" width="9.140625" style="1"/>
    <col min="5359" max="5359" width="30.7109375" style="1" customWidth="1"/>
    <col min="5360" max="5360" width="31.42578125" style="1" customWidth="1"/>
    <col min="5361" max="5361" width="17.7109375" style="1" customWidth="1"/>
    <col min="5362" max="5362" width="15.7109375" style="1" customWidth="1"/>
    <col min="5363" max="5363" width="12" style="1" customWidth="1"/>
    <col min="5364" max="5364" width="13.28515625" style="1" customWidth="1"/>
    <col min="5365" max="5365" width="9.140625" style="1"/>
    <col min="5366" max="5366" width="22.5703125" style="1" customWidth="1"/>
    <col min="5367" max="5614" width="9.140625" style="1"/>
    <col min="5615" max="5615" width="30.7109375" style="1" customWidth="1"/>
    <col min="5616" max="5616" width="31.42578125" style="1" customWidth="1"/>
    <col min="5617" max="5617" width="17.7109375" style="1" customWidth="1"/>
    <col min="5618" max="5618" width="15.7109375" style="1" customWidth="1"/>
    <col min="5619" max="5619" width="12" style="1" customWidth="1"/>
    <col min="5620" max="5620" width="13.28515625" style="1" customWidth="1"/>
    <col min="5621" max="5621" width="9.140625" style="1"/>
    <col min="5622" max="5622" width="22.5703125" style="1" customWidth="1"/>
    <col min="5623" max="5870" width="9.140625" style="1"/>
    <col min="5871" max="5871" width="30.7109375" style="1" customWidth="1"/>
    <col min="5872" max="5872" width="31.42578125" style="1" customWidth="1"/>
    <col min="5873" max="5873" width="17.7109375" style="1" customWidth="1"/>
    <col min="5874" max="5874" width="15.7109375" style="1" customWidth="1"/>
    <col min="5875" max="5875" width="12" style="1" customWidth="1"/>
    <col min="5876" max="5876" width="13.28515625" style="1" customWidth="1"/>
    <col min="5877" max="5877" width="9.140625" style="1"/>
    <col min="5878" max="5878" width="22.5703125" style="1" customWidth="1"/>
    <col min="5879" max="6126" width="9.140625" style="1"/>
    <col min="6127" max="6127" width="30.7109375" style="1" customWidth="1"/>
    <col min="6128" max="6128" width="31.42578125" style="1" customWidth="1"/>
    <col min="6129" max="6129" width="17.7109375" style="1" customWidth="1"/>
    <col min="6130" max="6130" width="15.7109375" style="1" customWidth="1"/>
    <col min="6131" max="6131" width="12" style="1" customWidth="1"/>
    <col min="6132" max="6132" width="13.28515625" style="1" customWidth="1"/>
    <col min="6133" max="6133" width="9.140625" style="1"/>
    <col min="6134" max="6134" width="22.5703125" style="1" customWidth="1"/>
    <col min="6135" max="6382" width="9.140625" style="1"/>
    <col min="6383" max="6383" width="30.7109375" style="1" customWidth="1"/>
    <col min="6384" max="6384" width="31.42578125" style="1" customWidth="1"/>
    <col min="6385" max="6385" width="17.7109375" style="1" customWidth="1"/>
    <col min="6386" max="6386" width="15.7109375" style="1" customWidth="1"/>
    <col min="6387" max="6387" width="12" style="1" customWidth="1"/>
    <col min="6388" max="6388" width="13.28515625" style="1" customWidth="1"/>
    <col min="6389" max="6389" width="9.140625" style="1"/>
    <col min="6390" max="6390" width="22.5703125" style="1" customWidth="1"/>
    <col min="6391" max="6638" width="9.140625" style="1"/>
    <col min="6639" max="6639" width="30.7109375" style="1" customWidth="1"/>
    <col min="6640" max="6640" width="31.42578125" style="1" customWidth="1"/>
    <col min="6641" max="6641" width="17.7109375" style="1" customWidth="1"/>
    <col min="6642" max="6642" width="15.7109375" style="1" customWidth="1"/>
    <col min="6643" max="6643" width="12" style="1" customWidth="1"/>
    <col min="6644" max="6644" width="13.28515625" style="1" customWidth="1"/>
    <col min="6645" max="6645" width="9.140625" style="1"/>
    <col min="6646" max="6646" width="22.5703125" style="1" customWidth="1"/>
    <col min="6647" max="6894" width="9.140625" style="1"/>
    <col min="6895" max="6895" width="30.7109375" style="1" customWidth="1"/>
    <col min="6896" max="6896" width="31.42578125" style="1" customWidth="1"/>
    <col min="6897" max="6897" width="17.7109375" style="1" customWidth="1"/>
    <col min="6898" max="6898" width="15.7109375" style="1" customWidth="1"/>
    <col min="6899" max="6899" width="12" style="1" customWidth="1"/>
    <col min="6900" max="6900" width="13.28515625" style="1" customWidth="1"/>
    <col min="6901" max="6901" width="9.140625" style="1"/>
    <col min="6902" max="6902" width="22.5703125" style="1" customWidth="1"/>
    <col min="6903" max="7150" width="9.140625" style="1"/>
    <col min="7151" max="7151" width="30.7109375" style="1" customWidth="1"/>
    <col min="7152" max="7152" width="31.42578125" style="1" customWidth="1"/>
    <col min="7153" max="7153" width="17.7109375" style="1" customWidth="1"/>
    <col min="7154" max="7154" width="15.7109375" style="1" customWidth="1"/>
    <col min="7155" max="7155" width="12" style="1" customWidth="1"/>
    <col min="7156" max="7156" width="13.28515625" style="1" customWidth="1"/>
    <col min="7157" max="7157" width="9.140625" style="1"/>
    <col min="7158" max="7158" width="22.5703125" style="1" customWidth="1"/>
    <col min="7159" max="7406" width="9.140625" style="1"/>
    <col min="7407" max="7407" width="30.7109375" style="1" customWidth="1"/>
    <col min="7408" max="7408" width="31.42578125" style="1" customWidth="1"/>
    <col min="7409" max="7409" width="17.7109375" style="1" customWidth="1"/>
    <col min="7410" max="7410" width="15.7109375" style="1" customWidth="1"/>
    <col min="7411" max="7411" width="12" style="1" customWidth="1"/>
    <col min="7412" max="7412" width="13.28515625" style="1" customWidth="1"/>
    <col min="7413" max="7413" width="9.140625" style="1"/>
    <col min="7414" max="7414" width="22.5703125" style="1" customWidth="1"/>
    <col min="7415" max="7662" width="9.140625" style="1"/>
    <col min="7663" max="7663" width="30.7109375" style="1" customWidth="1"/>
    <col min="7664" max="7664" width="31.42578125" style="1" customWidth="1"/>
    <col min="7665" max="7665" width="17.7109375" style="1" customWidth="1"/>
    <col min="7666" max="7666" width="15.7109375" style="1" customWidth="1"/>
    <col min="7667" max="7667" width="12" style="1" customWidth="1"/>
    <col min="7668" max="7668" width="13.28515625" style="1" customWidth="1"/>
    <col min="7669" max="7669" width="9.140625" style="1"/>
    <col min="7670" max="7670" width="22.5703125" style="1" customWidth="1"/>
    <col min="7671" max="7918" width="9.140625" style="1"/>
    <col min="7919" max="7919" width="30.7109375" style="1" customWidth="1"/>
    <col min="7920" max="7920" width="31.42578125" style="1" customWidth="1"/>
    <col min="7921" max="7921" width="17.7109375" style="1" customWidth="1"/>
    <col min="7922" max="7922" width="15.7109375" style="1" customWidth="1"/>
    <col min="7923" max="7923" width="12" style="1" customWidth="1"/>
    <col min="7924" max="7924" width="13.28515625" style="1" customWidth="1"/>
    <col min="7925" max="7925" width="9.140625" style="1"/>
    <col min="7926" max="7926" width="22.5703125" style="1" customWidth="1"/>
    <col min="7927" max="8174" width="9.140625" style="1"/>
    <col min="8175" max="8175" width="30.7109375" style="1" customWidth="1"/>
    <col min="8176" max="8176" width="31.42578125" style="1" customWidth="1"/>
    <col min="8177" max="8177" width="17.7109375" style="1" customWidth="1"/>
    <col min="8178" max="8178" width="15.7109375" style="1" customWidth="1"/>
    <col min="8179" max="8179" width="12" style="1" customWidth="1"/>
    <col min="8180" max="8180" width="13.28515625" style="1" customWidth="1"/>
    <col min="8181" max="8181" width="9.140625" style="1"/>
    <col min="8182" max="8182" width="22.5703125" style="1" customWidth="1"/>
    <col min="8183" max="8430" width="9.140625" style="1"/>
    <col min="8431" max="8431" width="30.7109375" style="1" customWidth="1"/>
    <col min="8432" max="8432" width="31.42578125" style="1" customWidth="1"/>
    <col min="8433" max="8433" width="17.7109375" style="1" customWidth="1"/>
    <col min="8434" max="8434" width="15.7109375" style="1" customWidth="1"/>
    <col min="8435" max="8435" width="12" style="1" customWidth="1"/>
    <col min="8436" max="8436" width="13.28515625" style="1" customWidth="1"/>
    <col min="8437" max="8437" width="9.140625" style="1"/>
    <col min="8438" max="8438" width="22.5703125" style="1" customWidth="1"/>
    <col min="8439" max="8686" width="9.140625" style="1"/>
    <col min="8687" max="8687" width="30.7109375" style="1" customWidth="1"/>
    <col min="8688" max="8688" width="31.42578125" style="1" customWidth="1"/>
    <col min="8689" max="8689" width="17.7109375" style="1" customWidth="1"/>
    <col min="8690" max="8690" width="15.7109375" style="1" customWidth="1"/>
    <col min="8691" max="8691" width="12" style="1" customWidth="1"/>
    <col min="8692" max="8692" width="13.28515625" style="1" customWidth="1"/>
    <col min="8693" max="8693" width="9.140625" style="1"/>
    <col min="8694" max="8694" width="22.5703125" style="1" customWidth="1"/>
    <col min="8695" max="8942" width="9.140625" style="1"/>
    <col min="8943" max="8943" width="30.7109375" style="1" customWidth="1"/>
    <col min="8944" max="8944" width="31.42578125" style="1" customWidth="1"/>
    <col min="8945" max="8945" width="17.7109375" style="1" customWidth="1"/>
    <col min="8946" max="8946" width="15.7109375" style="1" customWidth="1"/>
    <col min="8947" max="8947" width="12" style="1" customWidth="1"/>
    <col min="8948" max="8948" width="13.28515625" style="1" customWidth="1"/>
    <col min="8949" max="8949" width="9.140625" style="1"/>
    <col min="8950" max="8950" width="22.5703125" style="1" customWidth="1"/>
    <col min="8951" max="9198" width="9.140625" style="1"/>
    <col min="9199" max="9199" width="30.7109375" style="1" customWidth="1"/>
    <col min="9200" max="9200" width="31.42578125" style="1" customWidth="1"/>
    <col min="9201" max="9201" width="17.7109375" style="1" customWidth="1"/>
    <col min="9202" max="9202" width="15.7109375" style="1" customWidth="1"/>
    <col min="9203" max="9203" width="12" style="1" customWidth="1"/>
    <col min="9204" max="9204" width="13.28515625" style="1" customWidth="1"/>
    <col min="9205" max="9205" width="9.140625" style="1"/>
    <col min="9206" max="9206" width="22.5703125" style="1" customWidth="1"/>
    <col min="9207" max="9454" width="9.140625" style="1"/>
    <col min="9455" max="9455" width="30.7109375" style="1" customWidth="1"/>
    <col min="9456" max="9456" width="31.42578125" style="1" customWidth="1"/>
    <col min="9457" max="9457" width="17.7109375" style="1" customWidth="1"/>
    <col min="9458" max="9458" width="15.7109375" style="1" customWidth="1"/>
    <col min="9459" max="9459" width="12" style="1" customWidth="1"/>
    <col min="9460" max="9460" width="13.28515625" style="1" customWidth="1"/>
    <col min="9461" max="9461" width="9.140625" style="1"/>
    <col min="9462" max="9462" width="22.5703125" style="1" customWidth="1"/>
    <col min="9463" max="9710" width="9.140625" style="1"/>
    <col min="9711" max="9711" width="30.7109375" style="1" customWidth="1"/>
    <col min="9712" max="9712" width="31.42578125" style="1" customWidth="1"/>
    <col min="9713" max="9713" width="17.7109375" style="1" customWidth="1"/>
    <col min="9714" max="9714" width="15.7109375" style="1" customWidth="1"/>
    <col min="9715" max="9715" width="12" style="1" customWidth="1"/>
    <col min="9716" max="9716" width="13.28515625" style="1" customWidth="1"/>
    <col min="9717" max="9717" width="9.140625" style="1"/>
    <col min="9718" max="9718" width="22.5703125" style="1" customWidth="1"/>
    <col min="9719" max="9966" width="9.140625" style="1"/>
    <col min="9967" max="9967" width="30.7109375" style="1" customWidth="1"/>
    <col min="9968" max="9968" width="31.42578125" style="1" customWidth="1"/>
    <col min="9969" max="9969" width="17.7109375" style="1" customWidth="1"/>
    <col min="9970" max="9970" width="15.7109375" style="1" customWidth="1"/>
    <col min="9971" max="9971" width="12" style="1" customWidth="1"/>
    <col min="9972" max="9972" width="13.28515625" style="1" customWidth="1"/>
    <col min="9973" max="9973" width="9.140625" style="1"/>
    <col min="9974" max="9974" width="22.5703125" style="1" customWidth="1"/>
    <col min="9975" max="10222" width="9.140625" style="1"/>
    <col min="10223" max="10223" width="30.7109375" style="1" customWidth="1"/>
    <col min="10224" max="10224" width="31.42578125" style="1" customWidth="1"/>
    <col min="10225" max="10225" width="17.7109375" style="1" customWidth="1"/>
    <col min="10226" max="10226" width="15.7109375" style="1" customWidth="1"/>
    <col min="10227" max="10227" width="12" style="1" customWidth="1"/>
    <col min="10228" max="10228" width="13.28515625" style="1" customWidth="1"/>
    <col min="10229" max="10229" width="9.140625" style="1"/>
    <col min="10230" max="10230" width="22.5703125" style="1" customWidth="1"/>
    <col min="10231" max="10478" width="9.140625" style="1"/>
    <col min="10479" max="10479" width="30.7109375" style="1" customWidth="1"/>
    <col min="10480" max="10480" width="31.42578125" style="1" customWidth="1"/>
    <col min="10481" max="10481" width="17.7109375" style="1" customWidth="1"/>
    <col min="10482" max="10482" width="15.7109375" style="1" customWidth="1"/>
    <col min="10483" max="10483" width="12" style="1" customWidth="1"/>
    <col min="10484" max="10484" width="13.28515625" style="1" customWidth="1"/>
    <col min="10485" max="10485" width="9.140625" style="1"/>
    <col min="10486" max="10486" width="22.5703125" style="1" customWidth="1"/>
    <col min="10487" max="10734" width="9.140625" style="1"/>
    <col min="10735" max="10735" width="30.7109375" style="1" customWidth="1"/>
    <col min="10736" max="10736" width="31.42578125" style="1" customWidth="1"/>
    <col min="10737" max="10737" width="17.7109375" style="1" customWidth="1"/>
    <col min="10738" max="10738" width="15.7109375" style="1" customWidth="1"/>
    <col min="10739" max="10739" width="12" style="1" customWidth="1"/>
    <col min="10740" max="10740" width="13.28515625" style="1" customWidth="1"/>
    <col min="10741" max="10741" width="9.140625" style="1"/>
    <col min="10742" max="10742" width="22.5703125" style="1" customWidth="1"/>
    <col min="10743" max="10990" width="9.140625" style="1"/>
    <col min="10991" max="10991" width="30.7109375" style="1" customWidth="1"/>
    <col min="10992" max="10992" width="31.42578125" style="1" customWidth="1"/>
    <col min="10993" max="10993" width="17.7109375" style="1" customWidth="1"/>
    <col min="10994" max="10994" width="15.7109375" style="1" customWidth="1"/>
    <col min="10995" max="10995" width="12" style="1" customWidth="1"/>
    <col min="10996" max="10996" width="13.28515625" style="1" customWidth="1"/>
    <col min="10997" max="10997" width="9.140625" style="1"/>
    <col min="10998" max="10998" width="22.5703125" style="1" customWidth="1"/>
    <col min="10999" max="11246" width="9.140625" style="1"/>
    <col min="11247" max="11247" width="30.7109375" style="1" customWidth="1"/>
    <col min="11248" max="11248" width="31.42578125" style="1" customWidth="1"/>
    <col min="11249" max="11249" width="17.7109375" style="1" customWidth="1"/>
    <col min="11250" max="11250" width="15.7109375" style="1" customWidth="1"/>
    <col min="11251" max="11251" width="12" style="1" customWidth="1"/>
    <col min="11252" max="11252" width="13.28515625" style="1" customWidth="1"/>
    <col min="11253" max="11253" width="9.140625" style="1"/>
    <col min="11254" max="11254" width="22.5703125" style="1" customWidth="1"/>
    <col min="11255" max="11502" width="9.140625" style="1"/>
    <col min="11503" max="11503" width="30.7109375" style="1" customWidth="1"/>
    <col min="11504" max="11504" width="31.42578125" style="1" customWidth="1"/>
    <col min="11505" max="11505" width="17.7109375" style="1" customWidth="1"/>
    <col min="11506" max="11506" width="15.7109375" style="1" customWidth="1"/>
    <col min="11507" max="11507" width="12" style="1" customWidth="1"/>
    <col min="11508" max="11508" width="13.28515625" style="1" customWidth="1"/>
    <col min="11509" max="11509" width="9.140625" style="1"/>
    <col min="11510" max="11510" width="22.5703125" style="1" customWidth="1"/>
    <col min="11511" max="11758" width="9.140625" style="1"/>
    <col min="11759" max="11759" width="30.7109375" style="1" customWidth="1"/>
    <col min="11760" max="11760" width="31.42578125" style="1" customWidth="1"/>
    <col min="11761" max="11761" width="17.7109375" style="1" customWidth="1"/>
    <col min="11762" max="11762" width="15.7109375" style="1" customWidth="1"/>
    <col min="11763" max="11763" width="12" style="1" customWidth="1"/>
    <col min="11764" max="11764" width="13.28515625" style="1" customWidth="1"/>
    <col min="11765" max="11765" width="9.140625" style="1"/>
    <col min="11766" max="11766" width="22.5703125" style="1" customWidth="1"/>
    <col min="11767" max="12014" width="9.140625" style="1"/>
    <col min="12015" max="12015" width="30.7109375" style="1" customWidth="1"/>
    <col min="12016" max="12016" width="31.42578125" style="1" customWidth="1"/>
    <col min="12017" max="12017" width="17.7109375" style="1" customWidth="1"/>
    <col min="12018" max="12018" width="15.7109375" style="1" customWidth="1"/>
    <col min="12019" max="12019" width="12" style="1" customWidth="1"/>
    <col min="12020" max="12020" width="13.28515625" style="1" customWidth="1"/>
    <col min="12021" max="12021" width="9.140625" style="1"/>
    <col min="12022" max="12022" width="22.5703125" style="1" customWidth="1"/>
    <col min="12023" max="12270" width="9.140625" style="1"/>
    <col min="12271" max="12271" width="30.7109375" style="1" customWidth="1"/>
    <col min="12272" max="12272" width="31.42578125" style="1" customWidth="1"/>
    <col min="12273" max="12273" width="17.7109375" style="1" customWidth="1"/>
    <col min="12274" max="12274" width="15.7109375" style="1" customWidth="1"/>
    <col min="12275" max="12275" width="12" style="1" customWidth="1"/>
    <col min="12276" max="12276" width="13.28515625" style="1" customWidth="1"/>
    <col min="12277" max="12277" width="9.140625" style="1"/>
    <col min="12278" max="12278" width="22.5703125" style="1" customWidth="1"/>
    <col min="12279" max="12526" width="9.140625" style="1"/>
    <col min="12527" max="12527" width="30.7109375" style="1" customWidth="1"/>
    <col min="12528" max="12528" width="31.42578125" style="1" customWidth="1"/>
    <col min="12529" max="12529" width="17.7109375" style="1" customWidth="1"/>
    <col min="12530" max="12530" width="15.7109375" style="1" customWidth="1"/>
    <col min="12531" max="12531" width="12" style="1" customWidth="1"/>
    <col min="12532" max="12532" width="13.28515625" style="1" customWidth="1"/>
    <col min="12533" max="12533" width="9.140625" style="1"/>
    <col min="12534" max="12534" width="22.5703125" style="1" customWidth="1"/>
    <col min="12535" max="12782" width="9.140625" style="1"/>
    <col min="12783" max="12783" width="30.7109375" style="1" customWidth="1"/>
    <col min="12784" max="12784" width="31.42578125" style="1" customWidth="1"/>
    <col min="12785" max="12785" width="17.7109375" style="1" customWidth="1"/>
    <col min="12786" max="12786" width="15.7109375" style="1" customWidth="1"/>
    <col min="12787" max="12787" width="12" style="1" customWidth="1"/>
    <col min="12788" max="12788" width="13.28515625" style="1" customWidth="1"/>
    <col min="12789" max="12789" width="9.140625" style="1"/>
    <col min="12790" max="12790" width="22.5703125" style="1" customWidth="1"/>
    <col min="12791" max="13038" width="9.140625" style="1"/>
    <col min="13039" max="13039" width="30.7109375" style="1" customWidth="1"/>
    <col min="13040" max="13040" width="31.42578125" style="1" customWidth="1"/>
    <col min="13041" max="13041" width="17.7109375" style="1" customWidth="1"/>
    <col min="13042" max="13042" width="15.7109375" style="1" customWidth="1"/>
    <col min="13043" max="13043" width="12" style="1" customWidth="1"/>
    <col min="13044" max="13044" width="13.28515625" style="1" customWidth="1"/>
    <col min="13045" max="13045" width="9.140625" style="1"/>
    <col min="13046" max="13046" width="22.5703125" style="1" customWidth="1"/>
    <col min="13047" max="13294" width="9.140625" style="1"/>
    <col min="13295" max="13295" width="30.7109375" style="1" customWidth="1"/>
    <col min="13296" max="13296" width="31.42578125" style="1" customWidth="1"/>
    <col min="13297" max="13297" width="17.7109375" style="1" customWidth="1"/>
    <col min="13298" max="13298" width="15.7109375" style="1" customWidth="1"/>
    <col min="13299" max="13299" width="12" style="1" customWidth="1"/>
    <col min="13300" max="13300" width="13.28515625" style="1" customWidth="1"/>
    <col min="13301" max="13301" width="9.140625" style="1"/>
    <col min="13302" max="13302" width="22.5703125" style="1" customWidth="1"/>
    <col min="13303" max="13550" width="9.140625" style="1"/>
    <col min="13551" max="13551" width="30.7109375" style="1" customWidth="1"/>
    <col min="13552" max="13552" width="31.42578125" style="1" customWidth="1"/>
    <col min="13553" max="13553" width="17.7109375" style="1" customWidth="1"/>
    <col min="13554" max="13554" width="15.7109375" style="1" customWidth="1"/>
    <col min="13555" max="13555" width="12" style="1" customWidth="1"/>
    <col min="13556" max="13556" width="13.28515625" style="1" customWidth="1"/>
    <col min="13557" max="13557" width="9.140625" style="1"/>
    <col min="13558" max="13558" width="22.5703125" style="1" customWidth="1"/>
    <col min="13559" max="13806" width="9.140625" style="1"/>
    <col min="13807" max="13807" width="30.7109375" style="1" customWidth="1"/>
    <col min="13808" max="13808" width="31.42578125" style="1" customWidth="1"/>
    <col min="13809" max="13809" width="17.7109375" style="1" customWidth="1"/>
    <col min="13810" max="13810" width="15.7109375" style="1" customWidth="1"/>
    <col min="13811" max="13811" width="12" style="1" customWidth="1"/>
    <col min="13812" max="13812" width="13.28515625" style="1" customWidth="1"/>
    <col min="13813" max="13813" width="9.140625" style="1"/>
    <col min="13814" max="13814" width="22.5703125" style="1" customWidth="1"/>
    <col min="13815" max="14062" width="9.140625" style="1"/>
    <col min="14063" max="14063" width="30.7109375" style="1" customWidth="1"/>
    <col min="14064" max="14064" width="31.42578125" style="1" customWidth="1"/>
    <col min="14065" max="14065" width="17.7109375" style="1" customWidth="1"/>
    <col min="14066" max="14066" width="15.7109375" style="1" customWidth="1"/>
    <col min="14067" max="14067" width="12" style="1" customWidth="1"/>
    <col min="14068" max="14068" width="13.28515625" style="1" customWidth="1"/>
    <col min="14069" max="14069" width="9.140625" style="1"/>
    <col min="14070" max="14070" width="22.5703125" style="1" customWidth="1"/>
    <col min="14071" max="14318" width="9.140625" style="1"/>
    <col min="14319" max="14319" width="30.7109375" style="1" customWidth="1"/>
    <col min="14320" max="14320" width="31.42578125" style="1" customWidth="1"/>
    <col min="14321" max="14321" width="17.7109375" style="1" customWidth="1"/>
    <col min="14322" max="14322" width="15.7109375" style="1" customWidth="1"/>
    <col min="14323" max="14323" width="12" style="1" customWidth="1"/>
    <col min="14324" max="14324" width="13.28515625" style="1" customWidth="1"/>
    <col min="14325" max="14325" width="9.140625" style="1"/>
    <col min="14326" max="14326" width="22.5703125" style="1" customWidth="1"/>
    <col min="14327" max="14574" width="9.140625" style="1"/>
    <col min="14575" max="14575" width="30.7109375" style="1" customWidth="1"/>
    <col min="14576" max="14576" width="31.42578125" style="1" customWidth="1"/>
    <col min="14577" max="14577" width="17.7109375" style="1" customWidth="1"/>
    <col min="14578" max="14578" width="15.7109375" style="1" customWidth="1"/>
    <col min="14579" max="14579" width="12" style="1" customWidth="1"/>
    <col min="14580" max="14580" width="13.28515625" style="1" customWidth="1"/>
    <col min="14581" max="14581" width="9.140625" style="1"/>
    <col min="14582" max="14582" width="22.5703125" style="1" customWidth="1"/>
    <col min="14583" max="14830" width="9.140625" style="1"/>
    <col min="14831" max="14831" width="30.7109375" style="1" customWidth="1"/>
    <col min="14832" max="14832" width="31.42578125" style="1" customWidth="1"/>
    <col min="14833" max="14833" width="17.7109375" style="1" customWidth="1"/>
    <col min="14834" max="14834" width="15.7109375" style="1" customWidth="1"/>
    <col min="14835" max="14835" width="12" style="1" customWidth="1"/>
    <col min="14836" max="14836" width="13.28515625" style="1" customWidth="1"/>
    <col min="14837" max="14837" width="9.140625" style="1"/>
    <col min="14838" max="14838" width="22.5703125" style="1" customWidth="1"/>
    <col min="14839" max="15086" width="9.140625" style="1"/>
    <col min="15087" max="15087" width="30.7109375" style="1" customWidth="1"/>
    <col min="15088" max="15088" width="31.42578125" style="1" customWidth="1"/>
    <col min="15089" max="15089" width="17.7109375" style="1" customWidth="1"/>
    <col min="15090" max="15090" width="15.7109375" style="1" customWidth="1"/>
    <col min="15091" max="15091" width="12" style="1" customWidth="1"/>
    <col min="15092" max="15092" width="13.28515625" style="1" customWidth="1"/>
    <col min="15093" max="15093" width="9.140625" style="1"/>
    <col min="15094" max="15094" width="22.5703125" style="1" customWidth="1"/>
    <col min="15095" max="15342" width="9.140625" style="1"/>
    <col min="15343" max="15343" width="30.7109375" style="1" customWidth="1"/>
    <col min="15344" max="15344" width="31.42578125" style="1" customWidth="1"/>
    <col min="15345" max="15345" width="17.7109375" style="1" customWidth="1"/>
    <col min="15346" max="15346" width="15.7109375" style="1" customWidth="1"/>
    <col min="15347" max="15347" width="12" style="1" customWidth="1"/>
    <col min="15348" max="15348" width="13.28515625" style="1" customWidth="1"/>
    <col min="15349" max="15349" width="9.140625" style="1"/>
    <col min="15350" max="15350" width="22.5703125" style="1" customWidth="1"/>
    <col min="15351" max="15598" width="9.140625" style="1"/>
    <col min="15599" max="15599" width="30.7109375" style="1" customWidth="1"/>
    <col min="15600" max="15600" width="31.42578125" style="1" customWidth="1"/>
    <col min="15601" max="15601" width="17.7109375" style="1" customWidth="1"/>
    <col min="15602" max="15602" width="15.7109375" style="1" customWidth="1"/>
    <col min="15603" max="15603" width="12" style="1" customWidth="1"/>
    <col min="15604" max="15604" width="13.28515625" style="1" customWidth="1"/>
    <col min="15605" max="15605" width="9.140625" style="1"/>
    <col min="15606" max="15606" width="22.5703125" style="1" customWidth="1"/>
    <col min="15607" max="15854" width="9.140625" style="1"/>
    <col min="15855" max="15855" width="30.7109375" style="1" customWidth="1"/>
    <col min="15856" max="15856" width="31.42578125" style="1" customWidth="1"/>
    <col min="15857" max="15857" width="17.7109375" style="1" customWidth="1"/>
    <col min="15858" max="15858" width="15.7109375" style="1" customWidth="1"/>
    <col min="15859" max="15859" width="12" style="1" customWidth="1"/>
    <col min="15860" max="15860" width="13.28515625" style="1" customWidth="1"/>
    <col min="15861" max="15861" width="9.140625" style="1"/>
    <col min="15862" max="15862" width="22.5703125" style="1" customWidth="1"/>
    <col min="15863" max="16110" width="9.140625" style="1"/>
    <col min="16111" max="16111" width="30.7109375" style="1" customWidth="1"/>
    <col min="16112" max="16112" width="31.42578125" style="1" customWidth="1"/>
    <col min="16113" max="16113" width="17.7109375" style="1" customWidth="1"/>
    <col min="16114" max="16114" width="15.7109375" style="1" customWidth="1"/>
    <col min="16115" max="16115" width="12" style="1" customWidth="1"/>
    <col min="16116" max="16116" width="13.28515625" style="1" customWidth="1"/>
    <col min="16117" max="16117" width="9.140625" style="1"/>
    <col min="16118" max="16118" width="22.5703125" style="1" customWidth="1"/>
    <col min="16119" max="16384" width="9.140625" style="1"/>
  </cols>
  <sheetData>
    <row r="1" spans="1:8" ht="76.5" customHeight="1">
      <c r="A1" s="42"/>
      <c r="B1" s="437">
        <f>'DAO-70%'!A1</f>
        <v>46272</v>
      </c>
      <c r="C1" s="1"/>
      <c r="E1" s="445" t="s">
        <v>515</v>
      </c>
      <c r="F1" s="445"/>
      <c r="G1" s="524"/>
      <c r="H1" s="524"/>
    </row>
    <row r="2" spans="1:8" ht="231" customHeight="1">
      <c r="B2" s="2"/>
      <c r="C2" s="2"/>
      <c r="E2" s="484" t="s">
        <v>429</v>
      </c>
      <c r="F2" s="484"/>
    </row>
    <row r="3" spans="1:8" ht="24" customHeight="1">
      <c r="B3" s="393"/>
      <c r="C3" s="393"/>
      <c r="D3" s="479" t="s">
        <v>522</v>
      </c>
      <c r="E3" s="479"/>
      <c r="F3" s="479"/>
    </row>
    <row r="4" spans="1:8" ht="38.25">
      <c r="A4" s="18" t="s">
        <v>1</v>
      </c>
      <c r="B4" s="17" t="s">
        <v>462</v>
      </c>
      <c r="C4" s="18" t="s">
        <v>2</v>
      </c>
      <c r="D4" s="16" t="s">
        <v>3</v>
      </c>
      <c r="E4" s="82" t="s">
        <v>507</v>
      </c>
      <c r="F4" s="19" t="s">
        <v>171</v>
      </c>
    </row>
    <row r="5" spans="1:8" ht="111.75" customHeight="1">
      <c r="A5" s="40" t="s">
        <v>11</v>
      </c>
      <c r="B5" s="21" t="s">
        <v>12</v>
      </c>
      <c r="C5" s="417"/>
      <c r="D5" s="248">
        <v>157063.67999999999</v>
      </c>
      <c r="E5" s="4">
        <f>ROUND(D5*0.3,0)</f>
        <v>47119</v>
      </c>
      <c r="F5" s="8">
        <v>1</v>
      </c>
    </row>
    <row r="6" spans="1:8" ht="79.5" customHeight="1">
      <c r="A6" s="40" t="s">
        <v>436</v>
      </c>
      <c r="B6" s="21" t="s">
        <v>437</v>
      </c>
      <c r="C6" s="9"/>
      <c r="D6" s="248">
        <v>60211.62</v>
      </c>
      <c r="E6" s="4">
        <f t="shared" ref="E6:E10" si="0">ROUND(D6*0.3,0)</f>
        <v>18063</v>
      </c>
      <c r="F6" s="10">
        <v>1</v>
      </c>
      <c r="G6" s="421"/>
    </row>
    <row r="7" spans="1:8" ht="90" customHeight="1">
      <c r="A7" s="70" t="s">
        <v>438</v>
      </c>
      <c r="B7" s="72" t="s">
        <v>439</v>
      </c>
      <c r="C7" s="398" t="s">
        <v>440</v>
      </c>
      <c r="D7" s="248">
        <v>84249.96</v>
      </c>
      <c r="E7" s="4">
        <f t="shared" si="0"/>
        <v>25275</v>
      </c>
      <c r="F7" s="10">
        <v>1</v>
      </c>
      <c r="G7" s="421"/>
    </row>
    <row r="8" spans="1:8" ht="78.75" customHeight="1">
      <c r="A8" s="70" t="s">
        <v>441</v>
      </c>
      <c r="B8" s="72" t="s">
        <v>442</v>
      </c>
      <c r="C8" s="20"/>
      <c r="D8" s="248">
        <v>112143.9</v>
      </c>
      <c r="E8" s="4">
        <f t="shared" si="0"/>
        <v>33643</v>
      </c>
      <c r="F8" s="10">
        <v>1</v>
      </c>
      <c r="G8" s="421"/>
    </row>
    <row r="9" spans="1:8" s="39" customFormat="1" ht="66.75" customHeight="1">
      <c r="A9" s="40" t="s">
        <v>443</v>
      </c>
      <c r="B9" s="6" t="s">
        <v>444</v>
      </c>
      <c r="C9" s="399"/>
      <c r="D9" s="248">
        <v>85860.54</v>
      </c>
      <c r="E9" s="4">
        <f t="shared" si="0"/>
        <v>25758</v>
      </c>
      <c r="F9" s="400">
        <v>1</v>
      </c>
      <c r="G9" s="421"/>
    </row>
    <row r="10" spans="1:8" s="39" customFormat="1" ht="101.25" customHeight="1">
      <c r="A10" s="40" t="s">
        <v>445</v>
      </c>
      <c r="B10" s="6" t="s">
        <v>446</v>
      </c>
      <c r="C10" s="412" t="s">
        <v>463</v>
      </c>
      <c r="D10" s="248">
        <v>175218.66</v>
      </c>
      <c r="E10" s="4">
        <f t="shared" si="0"/>
        <v>52566</v>
      </c>
      <c r="F10" s="8">
        <v>1</v>
      </c>
      <c r="G10" s="421"/>
    </row>
    <row r="11" spans="1:8" s="39" customFormat="1" ht="19.5" customHeight="1">
      <c r="B11" s="475" t="s">
        <v>447</v>
      </c>
      <c r="C11" s="475"/>
      <c r="D11" s="475"/>
      <c r="E11" s="475"/>
      <c r="G11" s="401"/>
    </row>
    <row r="12" spans="1:8" ht="13.5" customHeight="1"/>
    <row r="13" spans="1:8" ht="13.5" customHeight="1"/>
    <row r="14" spans="1:8" ht="13.5" customHeight="1"/>
    <row r="15" spans="1:8" ht="13.5" customHeight="1"/>
    <row r="16" spans="1: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</sheetData>
  <mergeCells count="4">
    <mergeCell ref="E1:F1"/>
    <mergeCell ref="E2:F2"/>
    <mergeCell ref="D3:F3"/>
    <mergeCell ref="B11:E11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7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"/>
  <sheetViews>
    <sheetView topLeftCell="B1" workbookViewId="0">
      <selection activeCell="K2" sqref="K2"/>
    </sheetView>
  </sheetViews>
  <sheetFormatPr defaultRowHeight="15"/>
  <cols>
    <col min="1" max="1" width="9.7109375" hidden="1" customWidth="1"/>
    <col min="2" max="2" width="37.140625" customWidth="1"/>
    <col min="3" max="3" width="21.5703125" customWidth="1"/>
    <col min="4" max="4" width="14.28515625" style="54" customWidth="1"/>
    <col min="5" max="5" width="15.140625" style="54" customWidth="1"/>
    <col min="6" max="6" width="15" customWidth="1"/>
  </cols>
  <sheetData>
    <row r="1" spans="1:7" s="46" customFormat="1" ht="81" customHeight="1">
      <c r="B1" s="434">
        <f>'DAO-70%'!A1</f>
        <v>46272</v>
      </c>
      <c r="C1" s="62"/>
      <c r="D1" s="445" t="s">
        <v>515</v>
      </c>
      <c r="E1" s="445"/>
      <c r="F1" s="445"/>
    </row>
    <row r="2" spans="1:7" s="46" customFormat="1" ht="236.1" customHeight="1">
      <c r="B2" s="56"/>
      <c r="D2" s="57"/>
      <c r="E2" s="485" t="s">
        <v>38</v>
      </c>
      <c r="F2" s="485"/>
    </row>
    <row r="3" spans="1:7" ht="33" customHeight="1">
      <c r="B3" s="487" t="s">
        <v>34</v>
      </c>
      <c r="C3" s="488"/>
      <c r="D3" s="488"/>
      <c r="E3" s="486" t="s">
        <v>353</v>
      </c>
      <c r="F3" s="486"/>
    </row>
    <row r="4" spans="1:7" s="59" customFormat="1" ht="46.5" customHeight="1">
      <c r="A4" s="50" t="s">
        <v>35</v>
      </c>
      <c r="B4" s="50" t="s">
        <v>32</v>
      </c>
      <c r="C4" s="58" t="s">
        <v>33</v>
      </c>
      <c r="D4" s="18" t="s">
        <v>27</v>
      </c>
      <c r="E4" s="82" t="s">
        <v>507</v>
      </c>
      <c r="F4" s="19" t="s">
        <v>171</v>
      </c>
    </row>
    <row r="5" spans="1:7" ht="79.5" customHeight="1">
      <c r="A5" s="422" t="s">
        <v>448</v>
      </c>
      <c r="B5" s="402" t="s">
        <v>449</v>
      </c>
      <c r="C5" s="403"/>
      <c r="D5" s="248">
        <v>91378.74</v>
      </c>
      <c r="E5" s="308">
        <f>ROUND(D5*0.3,0)</f>
        <v>27414</v>
      </c>
      <c r="F5" s="63">
        <v>3</v>
      </c>
      <c r="G5" s="421"/>
    </row>
    <row r="6" spans="1:7" ht="58.5" customHeight="1">
      <c r="A6" s="65" t="s">
        <v>450</v>
      </c>
      <c r="B6" s="60" t="s">
        <v>451</v>
      </c>
      <c r="C6" s="61"/>
      <c r="D6" s="248">
        <v>95852.46</v>
      </c>
      <c r="E6" s="308">
        <f t="shared" ref="E6:E10" si="0">ROUND(D6*0.3,0)</f>
        <v>28756</v>
      </c>
      <c r="F6" s="63">
        <f>VLOOKUP(A6,[8]Sheet1!$A$46:$J$65,3,FALSE)</f>
        <v>1</v>
      </c>
      <c r="G6" s="421"/>
    </row>
    <row r="7" spans="1:7" ht="88.5" customHeight="1">
      <c r="A7" s="404" t="s">
        <v>452</v>
      </c>
      <c r="B7" s="438" t="s">
        <v>453</v>
      </c>
      <c r="C7" s="405" t="s">
        <v>454</v>
      </c>
      <c r="D7" s="248">
        <v>104393.94</v>
      </c>
      <c r="E7" s="308">
        <f t="shared" si="0"/>
        <v>31318</v>
      </c>
      <c r="F7" s="63">
        <v>1</v>
      </c>
      <c r="G7" s="421"/>
    </row>
    <row r="8" spans="1:7" ht="86.25" customHeight="1">
      <c r="A8" s="65" t="s">
        <v>455</v>
      </c>
      <c r="B8" s="60" t="s">
        <v>456</v>
      </c>
      <c r="C8" s="61"/>
      <c r="D8" s="248">
        <v>136752.42000000001</v>
      </c>
      <c r="E8" s="308">
        <f t="shared" si="0"/>
        <v>41026</v>
      </c>
      <c r="F8" s="63">
        <v>4</v>
      </c>
      <c r="G8" s="421"/>
    </row>
    <row r="9" spans="1:7" ht="67.5" customHeight="1">
      <c r="A9" s="65" t="s">
        <v>36</v>
      </c>
      <c r="B9" s="60" t="s">
        <v>37</v>
      </c>
      <c r="C9" s="61"/>
      <c r="D9" s="248">
        <v>205075.08</v>
      </c>
      <c r="E9" s="308">
        <f t="shared" si="0"/>
        <v>61523</v>
      </c>
      <c r="F9" s="63">
        <v>4</v>
      </c>
      <c r="G9" s="421"/>
    </row>
    <row r="10" spans="1:7" ht="48" customHeight="1">
      <c r="A10" s="406" t="s">
        <v>457</v>
      </c>
      <c r="B10" s="60" t="s">
        <v>458</v>
      </c>
      <c r="C10" s="53"/>
      <c r="D10" s="248">
        <v>123032.4</v>
      </c>
      <c r="E10" s="308">
        <f t="shared" si="0"/>
        <v>36910</v>
      </c>
      <c r="F10" s="51">
        <v>1</v>
      </c>
      <c r="G10" s="421"/>
    </row>
    <row r="11" spans="1:7" ht="24.75" customHeight="1">
      <c r="B11" s="489" t="s">
        <v>236</v>
      </c>
      <c r="C11" s="490"/>
      <c r="D11" s="490"/>
      <c r="E11" s="490"/>
      <c r="F11" s="491"/>
    </row>
    <row r="12" spans="1:7" ht="38.25" customHeight="1">
      <c r="B12" s="475" t="s">
        <v>29</v>
      </c>
      <c r="C12" s="475"/>
      <c r="D12" s="475"/>
      <c r="E12" s="475"/>
      <c r="F12" s="475"/>
    </row>
    <row r="13" spans="1:7" ht="19.5" customHeight="1">
      <c r="B13" s="474" t="s">
        <v>28</v>
      </c>
      <c r="C13" s="474"/>
      <c r="D13" s="474"/>
      <c r="E13" s="474"/>
      <c r="F13" s="474"/>
    </row>
    <row r="14" spans="1:7" ht="15.75">
      <c r="B14" s="439" t="s">
        <v>135</v>
      </c>
      <c r="C14" s="439"/>
      <c r="D14" s="158" t="s">
        <v>181</v>
      </c>
    </row>
  </sheetData>
  <mergeCells count="8">
    <mergeCell ref="B14:C14"/>
    <mergeCell ref="D1:F1"/>
    <mergeCell ref="E2:F2"/>
    <mergeCell ref="E3:F3"/>
    <mergeCell ref="B3:D3"/>
    <mergeCell ref="B11:F11"/>
    <mergeCell ref="B12:F12"/>
    <mergeCell ref="B13:F13"/>
  </mergeCells>
  <hyperlinks>
    <hyperlink ref="D14" r:id="rId1"/>
  </hyperlinks>
  <printOptions horizontalCentered="1"/>
  <pageMargins left="0.15748031496062992" right="0.19685039370078741" top="0.27559055118110237" bottom="0.39370078740157483" header="0.15748031496062992" footer="0.31496062992125984"/>
  <pageSetup paperSize="9" scale="80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1"/>
  <sheetViews>
    <sheetView topLeftCell="B1" workbookViewId="0">
      <selection activeCell="H8" sqref="H8"/>
    </sheetView>
  </sheetViews>
  <sheetFormatPr defaultRowHeight="50.1" customHeight="1"/>
  <cols>
    <col min="1" max="1" width="18.42578125" style="26" hidden="1" customWidth="1"/>
    <col min="2" max="2" width="29.42578125" style="26" customWidth="1"/>
    <col min="3" max="3" width="30.5703125" style="26" customWidth="1"/>
    <col min="4" max="4" width="13.140625" style="26" customWidth="1"/>
    <col min="5" max="5" width="13.28515625" style="26" customWidth="1"/>
    <col min="6" max="6" width="15.140625" style="26" customWidth="1"/>
    <col min="7" max="7" width="11.28515625" style="26" customWidth="1"/>
    <col min="8" max="238" width="9.140625" style="26"/>
    <col min="239" max="239" width="29.42578125" style="26" customWidth="1"/>
    <col min="240" max="240" width="30.5703125" style="26" customWidth="1"/>
    <col min="241" max="241" width="13.140625" style="26" customWidth="1"/>
    <col min="242" max="242" width="13.28515625" style="26" customWidth="1"/>
    <col min="243" max="243" width="13.85546875" style="26" customWidth="1"/>
    <col min="244" max="244" width="19.28515625" style="26" customWidth="1"/>
    <col min="245" max="494" width="9.140625" style="26"/>
    <col min="495" max="495" width="29.42578125" style="26" customWidth="1"/>
    <col min="496" max="496" width="30.5703125" style="26" customWidth="1"/>
    <col min="497" max="497" width="13.140625" style="26" customWidth="1"/>
    <col min="498" max="498" width="13.28515625" style="26" customWidth="1"/>
    <col min="499" max="499" width="13.85546875" style="26" customWidth="1"/>
    <col min="500" max="500" width="19.28515625" style="26" customWidth="1"/>
    <col min="501" max="750" width="9.140625" style="26"/>
    <col min="751" max="751" width="29.42578125" style="26" customWidth="1"/>
    <col min="752" max="752" width="30.5703125" style="26" customWidth="1"/>
    <col min="753" max="753" width="13.140625" style="26" customWidth="1"/>
    <col min="754" max="754" width="13.28515625" style="26" customWidth="1"/>
    <col min="755" max="755" width="13.85546875" style="26" customWidth="1"/>
    <col min="756" max="756" width="19.28515625" style="26" customWidth="1"/>
    <col min="757" max="1006" width="9.140625" style="26"/>
    <col min="1007" max="1007" width="29.42578125" style="26" customWidth="1"/>
    <col min="1008" max="1008" width="30.5703125" style="26" customWidth="1"/>
    <col min="1009" max="1009" width="13.140625" style="26" customWidth="1"/>
    <col min="1010" max="1010" width="13.28515625" style="26" customWidth="1"/>
    <col min="1011" max="1011" width="13.85546875" style="26" customWidth="1"/>
    <col min="1012" max="1012" width="19.28515625" style="26" customWidth="1"/>
    <col min="1013" max="1262" width="9.140625" style="26"/>
    <col min="1263" max="1263" width="29.42578125" style="26" customWidth="1"/>
    <col min="1264" max="1264" width="30.5703125" style="26" customWidth="1"/>
    <col min="1265" max="1265" width="13.140625" style="26" customWidth="1"/>
    <col min="1266" max="1266" width="13.28515625" style="26" customWidth="1"/>
    <col min="1267" max="1267" width="13.85546875" style="26" customWidth="1"/>
    <col min="1268" max="1268" width="19.28515625" style="26" customWidth="1"/>
    <col min="1269" max="1518" width="9.140625" style="26"/>
    <col min="1519" max="1519" width="29.42578125" style="26" customWidth="1"/>
    <col min="1520" max="1520" width="30.5703125" style="26" customWidth="1"/>
    <col min="1521" max="1521" width="13.140625" style="26" customWidth="1"/>
    <col min="1522" max="1522" width="13.28515625" style="26" customWidth="1"/>
    <col min="1523" max="1523" width="13.85546875" style="26" customWidth="1"/>
    <col min="1524" max="1524" width="19.28515625" style="26" customWidth="1"/>
    <col min="1525" max="1774" width="9.140625" style="26"/>
    <col min="1775" max="1775" width="29.42578125" style="26" customWidth="1"/>
    <col min="1776" max="1776" width="30.5703125" style="26" customWidth="1"/>
    <col min="1777" max="1777" width="13.140625" style="26" customWidth="1"/>
    <col min="1778" max="1778" width="13.28515625" style="26" customWidth="1"/>
    <col min="1779" max="1779" width="13.85546875" style="26" customWidth="1"/>
    <col min="1780" max="1780" width="19.28515625" style="26" customWidth="1"/>
    <col min="1781" max="2030" width="9.140625" style="26"/>
    <col min="2031" max="2031" width="29.42578125" style="26" customWidth="1"/>
    <col min="2032" max="2032" width="30.5703125" style="26" customWidth="1"/>
    <col min="2033" max="2033" width="13.140625" style="26" customWidth="1"/>
    <col min="2034" max="2034" width="13.28515625" style="26" customWidth="1"/>
    <col min="2035" max="2035" width="13.85546875" style="26" customWidth="1"/>
    <col min="2036" max="2036" width="19.28515625" style="26" customWidth="1"/>
    <col min="2037" max="2286" width="9.140625" style="26"/>
    <col min="2287" max="2287" width="29.42578125" style="26" customWidth="1"/>
    <col min="2288" max="2288" width="30.5703125" style="26" customWidth="1"/>
    <col min="2289" max="2289" width="13.140625" style="26" customWidth="1"/>
    <col min="2290" max="2290" width="13.28515625" style="26" customWidth="1"/>
    <col min="2291" max="2291" width="13.85546875" style="26" customWidth="1"/>
    <col min="2292" max="2292" width="19.28515625" style="26" customWidth="1"/>
    <col min="2293" max="2542" width="9.140625" style="26"/>
    <col min="2543" max="2543" width="29.42578125" style="26" customWidth="1"/>
    <col min="2544" max="2544" width="30.5703125" style="26" customWidth="1"/>
    <col min="2545" max="2545" width="13.140625" style="26" customWidth="1"/>
    <col min="2546" max="2546" width="13.28515625" style="26" customWidth="1"/>
    <col min="2547" max="2547" width="13.85546875" style="26" customWidth="1"/>
    <col min="2548" max="2548" width="19.28515625" style="26" customWidth="1"/>
    <col min="2549" max="2798" width="9.140625" style="26"/>
    <col min="2799" max="2799" width="29.42578125" style="26" customWidth="1"/>
    <col min="2800" max="2800" width="30.5703125" style="26" customWidth="1"/>
    <col min="2801" max="2801" width="13.140625" style="26" customWidth="1"/>
    <col min="2802" max="2802" width="13.28515625" style="26" customWidth="1"/>
    <col min="2803" max="2803" width="13.85546875" style="26" customWidth="1"/>
    <col min="2804" max="2804" width="19.28515625" style="26" customWidth="1"/>
    <col min="2805" max="3054" width="9.140625" style="26"/>
    <col min="3055" max="3055" width="29.42578125" style="26" customWidth="1"/>
    <col min="3056" max="3056" width="30.5703125" style="26" customWidth="1"/>
    <col min="3057" max="3057" width="13.140625" style="26" customWidth="1"/>
    <col min="3058" max="3058" width="13.28515625" style="26" customWidth="1"/>
    <col min="3059" max="3059" width="13.85546875" style="26" customWidth="1"/>
    <col min="3060" max="3060" width="19.28515625" style="26" customWidth="1"/>
    <col min="3061" max="3310" width="9.140625" style="26"/>
    <col min="3311" max="3311" width="29.42578125" style="26" customWidth="1"/>
    <col min="3312" max="3312" width="30.5703125" style="26" customWidth="1"/>
    <col min="3313" max="3313" width="13.140625" style="26" customWidth="1"/>
    <col min="3314" max="3314" width="13.28515625" style="26" customWidth="1"/>
    <col min="3315" max="3315" width="13.85546875" style="26" customWidth="1"/>
    <col min="3316" max="3316" width="19.28515625" style="26" customWidth="1"/>
    <col min="3317" max="3566" width="9.140625" style="26"/>
    <col min="3567" max="3567" width="29.42578125" style="26" customWidth="1"/>
    <col min="3568" max="3568" width="30.5703125" style="26" customWidth="1"/>
    <col min="3569" max="3569" width="13.140625" style="26" customWidth="1"/>
    <col min="3570" max="3570" width="13.28515625" style="26" customWidth="1"/>
    <col min="3571" max="3571" width="13.85546875" style="26" customWidth="1"/>
    <col min="3572" max="3572" width="19.28515625" style="26" customWidth="1"/>
    <col min="3573" max="3822" width="9.140625" style="26"/>
    <col min="3823" max="3823" width="29.42578125" style="26" customWidth="1"/>
    <col min="3824" max="3824" width="30.5703125" style="26" customWidth="1"/>
    <col min="3825" max="3825" width="13.140625" style="26" customWidth="1"/>
    <col min="3826" max="3826" width="13.28515625" style="26" customWidth="1"/>
    <col min="3827" max="3827" width="13.85546875" style="26" customWidth="1"/>
    <col min="3828" max="3828" width="19.28515625" style="26" customWidth="1"/>
    <col min="3829" max="4078" width="9.140625" style="26"/>
    <col min="4079" max="4079" width="29.42578125" style="26" customWidth="1"/>
    <col min="4080" max="4080" width="30.5703125" style="26" customWidth="1"/>
    <col min="4081" max="4081" width="13.140625" style="26" customWidth="1"/>
    <col min="4082" max="4082" width="13.28515625" style="26" customWidth="1"/>
    <col min="4083" max="4083" width="13.85546875" style="26" customWidth="1"/>
    <col min="4084" max="4084" width="19.28515625" style="26" customWidth="1"/>
    <col min="4085" max="4334" width="9.140625" style="26"/>
    <col min="4335" max="4335" width="29.42578125" style="26" customWidth="1"/>
    <col min="4336" max="4336" width="30.5703125" style="26" customWidth="1"/>
    <col min="4337" max="4337" width="13.140625" style="26" customWidth="1"/>
    <col min="4338" max="4338" width="13.28515625" style="26" customWidth="1"/>
    <col min="4339" max="4339" width="13.85546875" style="26" customWidth="1"/>
    <col min="4340" max="4340" width="19.28515625" style="26" customWidth="1"/>
    <col min="4341" max="4590" width="9.140625" style="26"/>
    <col min="4591" max="4591" width="29.42578125" style="26" customWidth="1"/>
    <col min="4592" max="4592" width="30.5703125" style="26" customWidth="1"/>
    <col min="4593" max="4593" width="13.140625" style="26" customWidth="1"/>
    <col min="4594" max="4594" width="13.28515625" style="26" customWidth="1"/>
    <col min="4595" max="4595" width="13.85546875" style="26" customWidth="1"/>
    <col min="4596" max="4596" width="19.28515625" style="26" customWidth="1"/>
    <col min="4597" max="4846" width="9.140625" style="26"/>
    <col min="4847" max="4847" width="29.42578125" style="26" customWidth="1"/>
    <col min="4848" max="4848" width="30.5703125" style="26" customWidth="1"/>
    <col min="4849" max="4849" width="13.140625" style="26" customWidth="1"/>
    <col min="4850" max="4850" width="13.28515625" style="26" customWidth="1"/>
    <col min="4851" max="4851" width="13.85546875" style="26" customWidth="1"/>
    <col min="4852" max="4852" width="19.28515625" style="26" customWidth="1"/>
    <col min="4853" max="5102" width="9.140625" style="26"/>
    <col min="5103" max="5103" width="29.42578125" style="26" customWidth="1"/>
    <col min="5104" max="5104" width="30.5703125" style="26" customWidth="1"/>
    <col min="5105" max="5105" width="13.140625" style="26" customWidth="1"/>
    <col min="5106" max="5106" width="13.28515625" style="26" customWidth="1"/>
    <col min="5107" max="5107" width="13.85546875" style="26" customWidth="1"/>
    <col min="5108" max="5108" width="19.28515625" style="26" customWidth="1"/>
    <col min="5109" max="5358" width="9.140625" style="26"/>
    <col min="5359" max="5359" width="29.42578125" style="26" customWidth="1"/>
    <col min="5360" max="5360" width="30.5703125" style="26" customWidth="1"/>
    <col min="5361" max="5361" width="13.140625" style="26" customWidth="1"/>
    <col min="5362" max="5362" width="13.28515625" style="26" customWidth="1"/>
    <col min="5363" max="5363" width="13.85546875" style="26" customWidth="1"/>
    <col min="5364" max="5364" width="19.28515625" style="26" customWidth="1"/>
    <col min="5365" max="5614" width="9.140625" style="26"/>
    <col min="5615" max="5615" width="29.42578125" style="26" customWidth="1"/>
    <col min="5616" max="5616" width="30.5703125" style="26" customWidth="1"/>
    <col min="5617" max="5617" width="13.140625" style="26" customWidth="1"/>
    <col min="5618" max="5618" width="13.28515625" style="26" customWidth="1"/>
    <col min="5619" max="5619" width="13.85546875" style="26" customWidth="1"/>
    <col min="5620" max="5620" width="19.28515625" style="26" customWidth="1"/>
    <col min="5621" max="5870" width="9.140625" style="26"/>
    <col min="5871" max="5871" width="29.42578125" style="26" customWidth="1"/>
    <col min="5872" max="5872" width="30.5703125" style="26" customWidth="1"/>
    <col min="5873" max="5873" width="13.140625" style="26" customWidth="1"/>
    <col min="5874" max="5874" width="13.28515625" style="26" customWidth="1"/>
    <col min="5875" max="5875" width="13.85546875" style="26" customWidth="1"/>
    <col min="5876" max="5876" width="19.28515625" style="26" customWidth="1"/>
    <col min="5877" max="6126" width="9.140625" style="26"/>
    <col min="6127" max="6127" width="29.42578125" style="26" customWidth="1"/>
    <col min="6128" max="6128" width="30.5703125" style="26" customWidth="1"/>
    <col min="6129" max="6129" width="13.140625" style="26" customWidth="1"/>
    <col min="6130" max="6130" width="13.28515625" style="26" customWidth="1"/>
    <col min="6131" max="6131" width="13.85546875" style="26" customWidth="1"/>
    <col min="6132" max="6132" width="19.28515625" style="26" customWidth="1"/>
    <col min="6133" max="6382" width="9.140625" style="26"/>
    <col min="6383" max="6383" width="29.42578125" style="26" customWidth="1"/>
    <col min="6384" max="6384" width="30.5703125" style="26" customWidth="1"/>
    <col min="6385" max="6385" width="13.140625" style="26" customWidth="1"/>
    <col min="6386" max="6386" width="13.28515625" style="26" customWidth="1"/>
    <col min="6387" max="6387" width="13.85546875" style="26" customWidth="1"/>
    <col min="6388" max="6388" width="19.28515625" style="26" customWidth="1"/>
    <col min="6389" max="6638" width="9.140625" style="26"/>
    <col min="6639" max="6639" width="29.42578125" style="26" customWidth="1"/>
    <col min="6640" max="6640" width="30.5703125" style="26" customWidth="1"/>
    <col min="6641" max="6641" width="13.140625" style="26" customWidth="1"/>
    <col min="6642" max="6642" width="13.28515625" style="26" customWidth="1"/>
    <col min="6643" max="6643" width="13.85546875" style="26" customWidth="1"/>
    <col min="6644" max="6644" width="19.28515625" style="26" customWidth="1"/>
    <col min="6645" max="6894" width="9.140625" style="26"/>
    <col min="6895" max="6895" width="29.42578125" style="26" customWidth="1"/>
    <col min="6896" max="6896" width="30.5703125" style="26" customWidth="1"/>
    <col min="6897" max="6897" width="13.140625" style="26" customWidth="1"/>
    <col min="6898" max="6898" width="13.28515625" style="26" customWidth="1"/>
    <col min="6899" max="6899" width="13.85546875" style="26" customWidth="1"/>
    <col min="6900" max="6900" width="19.28515625" style="26" customWidth="1"/>
    <col min="6901" max="7150" width="9.140625" style="26"/>
    <col min="7151" max="7151" width="29.42578125" style="26" customWidth="1"/>
    <col min="7152" max="7152" width="30.5703125" style="26" customWidth="1"/>
    <col min="7153" max="7153" width="13.140625" style="26" customWidth="1"/>
    <col min="7154" max="7154" width="13.28515625" style="26" customWidth="1"/>
    <col min="7155" max="7155" width="13.85546875" style="26" customWidth="1"/>
    <col min="7156" max="7156" width="19.28515625" style="26" customWidth="1"/>
    <col min="7157" max="7406" width="9.140625" style="26"/>
    <col min="7407" max="7407" width="29.42578125" style="26" customWidth="1"/>
    <col min="7408" max="7408" width="30.5703125" style="26" customWidth="1"/>
    <col min="7409" max="7409" width="13.140625" style="26" customWidth="1"/>
    <col min="7410" max="7410" width="13.28515625" style="26" customWidth="1"/>
    <col min="7411" max="7411" width="13.85546875" style="26" customWidth="1"/>
    <col min="7412" max="7412" width="19.28515625" style="26" customWidth="1"/>
    <col min="7413" max="7662" width="9.140625" style="26"/>
    <col min="7663" max="7663" width="29.42578125" style="26" customWidth="1"/>
    <col min="7664" max="7664" width="30.5703125" style="26" customWidth="1"/>
    <col min="7665" max="7665" width="13.140625" style="26" customWidth="1"/>
    <col min="7666" max="7666" width="13.28515625" style="26" customWidth="1"/>
    <col min="7667" max="7667" width="13.85546875" style="26" customWidth="1"/>
    <col min="7668" max="7668" width="19.28515625" style="26" customWidth="1"/>
    <col min="7669" max="7918" width="9.140625" style="26"/>
    <col min="7919" max="7919" width="29.42578125" style="26" customWidth="1"/>
    <col min="7920" max="7920" width="30.5703125" style="26" customWidth="1"/>
    <col min="7921" max="7921" width="13.140625" style="26" customWidth="1"/>
    <col min="7922" max="7922" width="13.28515625" style="26" customWidth="1"/>
    <col min="7923" max="7923" width="13.85546875" style="26" customWidth="1"/>
    <col min="7924" max="7924" width="19.28515625" style="26" customWidth="1"/>
    <col min="7925" max="8174" width="9.140625" style="26"/>
    <col min="8175" max="8175" width="29.42578125" style="26" customWidth="1"/>
    <col min="8176" max="8176" width="30.5703125" style="26" customWidth="1"/>
    <col min="8177" max="8177" width="13.140625" style="26" customWidth="1"/>
    <col min="8178" max="8178" width="13.28515625" style="26" customWidth="1"/>
    <col min="8179" max="8179" width="13.85546875" style="26" customWidth="1"/>
    <col min="8180" max="8180" width="19.28515625" style="26" customWidth="1"/>
    <col min="8181" max="8430" width="9.140625" style="26"/>
    <col min="8431" max="8431" width="29.42578125" style="26" customWidth="1"/>
    <col min="8432" max="8432" width="30.5703125" style="26" customWidth="1"/>
    <col min="8433" max="8433" width="13.140625" style="26" customWidth="1"/>
    <col min="8434" max="8434" width="13.28515625" style="26" customWidth="1"/>
    <col min="8435" max="8435" width="13.85546875" style="26" customWidth="1"/>
    <col min="8436" max="8436" width="19.28515625" style="26" customWidth="1"/>
    <col min="8437" max="8686" width="9.140625" style="26"/>
    <col min="8687" max="8687" width="29.42578125" style="26" customWidth="1"/>
    <col min="8688" max="8688" width="30.5703125" style="26" customWidth="1"/>
    <col min="8689" max="8689" width="13.140625" style="26" customWidth="1"/>
    <col min="8690" max="8690" width="13.28515625" style="26" customWidth="1"/>
    <col min="8691" max="8691" width="13.85546875" style="26" customWidth="1"/>
    <col min="8692" max="8692" width="19.28515625" style="26" customWidth="1"/>
    <col min="8693" max="8942" width="9.140625" style="26"/>
    <col min="8943" max="8943" width="29.42578125" style="26" customWidth="1"/>
    <col min="8944" max="8944" width="30.5703125" style="26" customWidth="1"/>
    <col min="8945" max="8945" width="13.140625" style="26" customWidth="1"/>
    <col min="8946" max="8946" width="13.28515625" style="26" customWidth="1"/>
    <col min="8947" max="8947" width="13.85546875" style="26" customWidth="1"/>
    <col min="8948" max="8948" width="19.28515625" style="26" customWidth="1"/>
    <col min="8949" max="9198" width="9.140625" style="26"/>
    <col min="9199" max="9199" width="29.42578125" style="26" customWidth="1"/>
    <col min="9200" max="9200" width="30.5703125" style="26" customWidth="1"/>
    <col min="9201" max="9201" width="13.140625" style="26" customWidth="1"/>
    <col min="9202" max="9202" width="13.28515625" style="26" customWidth="1"/>
    <col min="9203" max="9203" width="13.85546875" style="26" customWidth="1"/>
    <col min="9204" max="9204" width="19.28515625" style="26" customWidth="1"/>
    <col min="9205" max="9454" width="9.140625" style="26"/>
    <col min="9455" max="9455" width="29.42578125" style="26" customWidth="1"/>
    <col min="9456" max="9456" width="30.5703125" style="26" customWidth="1"/>
    <col min="9457" max="9457" width="13.140625" style="26" customWidth="1"/>
    <col min="9458" max="9458" width="13.28515625" style="26" customWidth="1"/>
    <col min="9459" max="9459" width="13.85546875" style="26" customWidth="1"/>
    <col min="9460" max="9460" width="19.28515625" style="26" customWidth="1"/>
    <col min="9461" max="9710" width="9.140625" style="26"/>
    <col min="9711" max="9711" width="29.42578125" style="26" customWidth="1"/>
    <col min="9712" max="9712" width="30.5703125" style="26" customWidth="1"/>
    <col min="9713" max="9713" width="13.140625" style="26" customWidth="1"/>
    <col min="9714" max="9714" width="13.28515625" style="26" customWidth="1"/>
    <col min="9715" max="9715" width="13.85546875" style="26" customWidth="1"/>
    <col min="9716" max="9716" width="19.28515625" style="26" customWidth="1"/>
    <col min="9717" max="9966" width="9.140625" style="26"/>
    <col min="9967" max="9967" width="29.42578125" style="26" customWidth="1"/>
    <col min="9968" max="9968" width="30.5703125" style="26" customWidth="1"/>
    <col min="9969" max="9969" width="13.140625" style="26" customWidth="1"/>
    <col min="9970" max="9970" width="13.28515625" style="26" customWidth="1"/>
    <col min="9971" max="9971" width="13.85546875" style="26" customWidth="1"/>
    <col min="9972" max="9972" width="19.28515625" style="26" customWidth="1"/>
    <col min="9973" max="10222" width="9.140625" style="26"/>
    <col min="10223" max="10223" width="29.42578125" style="26" customWidth="1"/>
    <col min="10224" max="10224" width="30.5703125" style="26" customWidth="1"/>
    <col min="10225" max="10225" width="13.140625" style="26" customWidth="1"/>
    <col min="10226" max="10226" width="13.28515625" style="26" customWidth="1"/>
    <col min="10227" max="10227" width="13.85546875" style="26" customWidth="1"/>
    <col min="10228" max="10228" width="19.28515625" style="26" customWidth="1"/>
    <col min="10229" max="10478" width="9.140625" style="26"/>
    <col min="10479" max="10479" width="29.42578125" style="26" customWidth="1"/>
    <col min="10480" max="10480" width="30.5703125" style="26" customWidth="1"/>
    <col min="10481" max="10481" width="13.140625" style="26" customWidth="1"/>
    <col min="10482" max="10482" width="13.28515625" style="26" customWidth="1"/>
    <col min="10483" max="10483" width="13.85546875" style="26" customWidth="1"/>
    <col min="10484" max="10484" width="19.28515625" style="26" customWidth="1"/>
    <col min="10485" max="10734" width="9.140625" style="26"/>
    <col min="10735" max="10735" width="29.42578125" style="26" customWidth="1"/>
    <col min="10736" max="10736" width="30.5703125" style="26" customWidth="1"/>
    <col min="10737" max="10737" width="13.140625" style="26" customWidth="1"/>
    <col min="10738" max="10738" width="13.28515625" style="26" customWidth="1"/>
    <col min="10739" max="10739" width="13.85546875" style="26" customWidth="1"/>
    <col min="10740" max="10740" width="19.28515625" style="26" customWidth="1"/>
    <col min="10741" max="10990" width="9.140625" style="26"/>
    <col min="10991" max="10991" width="29.42578125" style="26" customWidth="1"/>
    <col min="10992" max="10992" width="30.5703125" style="26" customWidth="1"/>
    <col min="10993" max="10993" width="13.140625" style="26" customWidth="1"/>
    <col min="10994" max="10994" width="13.28515625" style="26" customWidth="1"/>
    <col min="10995" max="10995" width="13.85546875" style="26" customWidth="1"/>
    <col min="10996" max="10996" width="19.28515625" style="26" customWidth="1"/>
    <col min="10997" max="11246" width="9.140625" style="26"/>
    <col min="11247" max="11247" width="29.42578125" style="26" customWidth="1"/>
    <col min="11248" max="11248" width="30.5703125" style="26" customWidth="1"/>
    <col min="11249" max="11249" width="13.140625" style="26" customWidth="1"/>
    <col min="11250" max="11250" width="13.28515625" style="26" customWidth="1"/>
    <col min="11251" max="11251" width="13.85546875" style="26" customWidth="1"/>
    <col min="11252" max="11252" width="19.28515625" style="26" customWidth="1"/>
    <col min="11253" max="11502" width="9.140625" style="26"/>
    <col min="11503" max="11503" width="29.42578125" style="26" customWidth="1"/>
    <col min="11504" max="11504" width="30.5703125" style="26" customWidth="1"/>
    <col min="11505" max="11505" width="13.140625" style="26" customWidth="1"/>
    <col min="11506" max="11506" width="13.28515625" style="26" customWidth="1"/>
    <col min="11507" max="11507" width="13.85546875" style="26" customWidth="1"/>
    <col min="11508" max="11508" width="19.28515625" style="26" customWidth="1"/>
    <col min="11509" max="11758" width="9.140625" style="26"/>
    <col min="11759" max="11759" width="29.42578125" style="26" customWidth="1"/>
    <col min="11760" max="11760" width="30.5703125" style="26" customWidth="1"/>
    <col min="11761" max="11761" width="13.140625" style="26" customWidth="1"/>
    <col min="11762" max="11762" width="13.28515625" style="26" customWidth="1"/>
    <col min="11763" max="11763" width="13.85546875" style="26" customWidth="1"/>
    <col min="11764" max="11764" width="19.28515625" style="26" customWidth="1"/>
    <col min="11765" max="12014" width="9.140625" style="26"/>
    <col min="12015" max="12015" width="29.42578125" style="26" customWidth="1"/>
    <col min="12016" max="12016" width="30.5703125" style="26" customWidth="1"/>
    <col min="12017" max="12017" width="13.140625" style="26" customWidth="1"/>
    <col min="12018" max="12018" width="13.28515625" style="26" customWidth="1"/>
    <col min="12019" max="12019" width="13.85546875" style="26" customWidth="1"/>
    <col min="12020" max="12020" width="19.28515625" style="26" customWidth="1"/>
    <col min="12021" max="12270" width="9.140625" style="26"/>
    <col min="12271" max="12271" width="29.42578125" style="26" customWidth="1"/>
    <col min="12272" max="12272" width="30.5703125" style="26" customWidth="1"/>
    <col min="12273" max="12273" width="13.140625" style="26" customWidth="1"/>
    <col min="12274" max="12274" width="13.28515625" style="26" customWidth="1"/>
    <col min="12275" max="12275" width="13.85546875" style="26" customWidth="1"/>
    <col min="12276" max="12276" width="19.28515625" style="26" customWidth="1"/>
    <col min="12277" max="12526" width="9.140625" style="26"/>
    <col min="12527" max="12527" width="29.42578125" style="26" customWidth="1"/>
    <col min="12528" max="12528" width="30.5703125" style="26" customWidth="1"/>
    <col min="12529" max="12529" width="13.140625" style="26" customWidth="1"/>
    <col min="12530" max="12530" width="13.28515625" style="26" customWidth="1"/>
    <col min="12531" max="12531" width="13.85546875" style="26" customWidth="1"/>
    <col min="12532" max="12532" width="19.28515625" style="26" customWidth="1"/>
    <col min="12533" max="12782" width="9.140625" style="26"/>
    <col min="12783" max="12783" width="29.42578125" style="26" customWidth="1"/>
    <col min="12784" max="12784" width="30.5703125" style="26" customWidth="1"/>
    <col min="12785" max="12785" width="13.140625" style="26" customWidth="1"/>
    <col min="12786" max="12786" width="13.28515625" style="26" customWidth="1"/>
    <col min="12787" max="12787" width="13.85546875" style="26" customWidth="1"/>
    <col min="12788" max="12788" width="19.28515625" style="26" customWidth="1"/>
    <col min="12789" max="13038" width="9.140625" style="26"/>
    <col min="13039" max="13039" width="29.42578125" style="26" customWidth="1"/>
    <col min="13040" max="13040" width="30.5703125" style="26" customWidth="1"/>
    <col min="13041" max="13041" width="13.140625" style="26" customWidth="1"/>
    <col min="13042" max="13042" width="13.28515625" style="26" customWidth="1"/>
    <col min="13043" max="13043" width="13.85546875" style="26" customWidth="1"/>
    <col min="13044" max="13044" width="19.28515625" style="26" customWidth="1"/>
    <col min="13045" max="13294" width="9.140625" style="26"/>
    <col min="13295" max="13295" width="29.42578125" style="26" customWidth="1"/>
    <col min="13296" max="13296" width="30.5703125" style="26" customWidth="1"/>
    <col min="13297" max="13297" width="13.140625" style="26" customWidth="1"/>
    <col min="13298" max="13298" width="13.28515625" style="26" customWidth="1"/>
    <col min="13299" max="13299" width="13.85546875" style="26" customWidth="1"/>
    <col min="13300" max="13300" width="19.28515625" style="26" customWidth="1"/>
    <col min="13301" max="13550" width="9.140625" style="26"/>
    <col min="13551" max="13551" width="29.42578125" style="26" customWidth="1"/>
    <col min="13552" max="13552" width="30.5703125" style="26" customWidth="1"/>
    <col min="13553" max="13553" width="13.140625" style="26" customWidth="1"/>
    <col min="13554" max="13554" width="13.28515625" style="26" customWidth="1"/>
    <col min="13555" max="13555" width="13.85546875" style="26" customWidth="1"/>
    <col min="13556" max="13556" width="19.28515625" style="26" customWidth="1"/>
    <col min="13557" max="13806" width="9.140625" style="26"/>
    <col min="13807" max="13807" width="29.42578125" style="26" customWidth="1"/>
    <col min="13808" max="13808" width="30.5703125" style="26" customWidth="1"/>
    <col min="13809" max="13809" width="13.140625" style="26" customWidth="1"/>
    <col min="13810" max="13810" width="13.28515625" style="26" customWidth="1"/>
    <col min="13811" max="13811" width="13.85546875" style="26" customWidth="1"/>
    <col min="13812" max="13812" width="19.28515625" style="26" customWidth="1"/>
    <col min="13813" max="14062" width="9.140625" style="26"/>
    <col min="14063" max="14063" width="29.42578125" style="26" customWidth="1"/>
    <col min="14064" max="14064" width="30.5703125" style="26" customWidth="1"/>
    <col min="14065" max="14065" width="13.140625" style="26" customWidth="1"/>
    <col min="14066" max="14066" width="13.28515625" style="26" customWidth="1"/>
    <col min="14067" max="14067" width="13.85546875" style="26" customWidth="1"/>
    <col min="14068" max="14068" width="19.28515625" style="26" customWidth="1"/>
    <col min="14069" max="14318" width="9.140625" style="26"/>
    <col min="14319" max="14319" width="29.42578125" style="26" customWidth="1"/>
    <col min="14320" max="14320" width="30.5703125" style="26" customWidth="1"/>
    <col min="14321" max="14321" width="13.140625" style="26" customWidth="1"/>
    <col min="14322" max="14322" width="13.28515625" style="26" customWidth="1"/>
    <col min="14323" max="14323" width="13.85546875" style="26" customWidth="1"/>
    <col min="14324" max="14324" width="19.28515625" style="26" customWidth="1"/>
    <col min="14325" max="14574" width="9.140625" style="26"/>
    <col min="14575" max="14575" width="29.42578125" style="26" customWidth="1"/>
    <col min="14576" max="14576" width="30.5703125" style="26" customWidth="1"/>
    <col min="14577" max="14577" width="13.140625" style="26" customWidth="1"/>
    <col min="14578" max="14578" width="13.28515625" style="26" customWidth="1"/>
    <col min="14579" max="14579" width="13.85546875" style="26" customWidth="1"/>
    <col min="14580" max="14580" width="19.28515625" style="26" customWidth="1"/>
    <col min="14581" max="14830" width="9.140625" style="26"/>
    <col min="14831" max="14831" width="29.42578125" style="26" customWidth="1"/>
    <col min="14832" max="14832" width="30.5703125" style="26" customWidth="1"/>
    <col min="14833" max="14833" width="13.140625" style="26" customWidth="1"/>
    <col min="14834" max="14834" width="13.28515625" style="26" customWidth="1"/>
    <col min="14835" max="14835" width="13.85546875" style="26" customWidth="1"/>
    <col min="14836" max="14836" width="19.28515625" style="26" customWidth="1"/>
    <col min="14837" max="15086" width="9.140625" style="26"/>
    <col min="15087" max="15087" width="29.42578125" style="26" customWidth="1"/>
    <col min="15088" max="15088" width="30.5703125" style="26" customWidth="1"/>
    <col min="15089" max="15089" width="13.140625" style="26" customWidth="1"/>
    <col min="15090" max="15090" width="13.28515625" style="26" customWidth="1"/>
    <col min="15091" max="15091" width="13.85546875" style="26" customWidth="1"/>
    <col min="15092" max="15092" width="19.28515625" style="26" customWidth="1"/>
    <col min="15093" max="15342" width="9.140625" style="26"/>
    <col min="15343" max="15343" width="29.42578125" style="26" customWidth="1"/>
    <col min="15344" max="15344" width="30.5703125" style="26" customWidth="1"/>
    <col min="15345" max="15345" width="13.140625" style="26" customWidth="1"/>
    <col min="15346" max="15346" width="13.28515625" style="26" customWidth="1"/>
    <col min="15347" max="15347" width="13.85546875" style="26" customWidth="1"/>
    <col min="15348" max="15348" width="19.28515625" style="26" customWidth="1"/>
    <col min="15349" max="15598" width="9.140625" style="26"/>
    <col min="15599" max="15599" width="29.42578125" style="26" customWidth="1"/>
    <col min="15600" max="15600" width="30.5703125" style="26" customWidth="1"/>
    <col min="15601" max="15601" width="13.140625" style="26" customWidth="1"/>
    <col min="15602" max="15602" width="13.28515625" style="26" customWidth="1"/>
    <col min="15603" max="15603" width="13.85546875" style="26" customWidth="1"/>
    <col min="15604" max="15604" width="19.28515625" style="26" customWidth="1"/>
    <col min="15605" max="15854" width="9.140625" style="26"/>
    <col min="15855" max="15855" width="29.42578125" style="26" customWidth="1"/>
    <col min="15856" max="15856" width="30.5703125" style="26" customWidth="1"/>
    <col min="15857" max="15857" width="13.140625" style="26" customWidth="1"/>
    <col min="15858" max="15858" width="13.28515625" style="26" customWidth="1"/>
    <col min="15859" max="15859" width="13.85546875" style="26" customWidth="1"/>
    <col min="15860" max="15860" width="19.28515625" style="26" customWidth="1"/>
    <col min="15861" max="16110" width="9.140625" style="26"/>
    <col min="16111" max="16111" width="29.42578125" style="26" customWidth="1"/>
    <col min="16112" max="16112" width="30.5703125" style="26" customWidth="1"/>
    <col min="16113" max="16113" width="13.140625" style="26" customWidth="1"/>
    <col min="16114" max="16114" width="13.28515625" style="26" customWidth="1"/>
    <col min="16115" max="16115" width="13.85546875" style="26" customWidth="1"/>
    <col min="16116" max="16116" width="19.28515625" style="26" customWidth="1"/>
    <col min="16117" max="16384" width="9.140625" style="26"/>
  </cols>
  <sheetData>
    <row r="1" spans="1:6" ht="70.5" customHeight="1">
      <c r="B1" s="408">
        <f>'DAO-70%'!A1</f>
        <v>46272</v>
      </c>
      <c r="C1" s="28"/>
      <c r="D1" s="445" t="s">
        <v>515</v>
      </c>
      <c r="E1" s="445"/>
      <c r="F1" s="445"/>
    </row>
    <row r="2" spans="1:6" ht="249" customHeight="1">
      <c r="B2" s="27"/>
      <c r="C2" s="28"/>
      <c r="D2" s="29"/>
      <c r="E2" s="29"/>
      <c r="F2" s="135" t="s">
        <v>88</v>
      </c>
    </row>
    <row r="3" spans="1:6" ht="31.5" customHeight="1">
      <c r="B3" s="27"/>
      <c r="C3" s="28"/>
      <c r="D3" s="29"/>
      <c r="E3" s="492" t="s">
        <v>353</v>
      </c>
      <c r="F3" s="492"/>
    </row>
    <row r="4" spans="1:6" ht="49.5" customHeight="1">
      <c r="A4" s="16" t="s">
        <v>1</v>
      </c>
      <c r="B4" s="34" t="s">
        <v>26</v>
      </c>
      <c r="C4" s="16" t="s">
        <v>2</v>
      </c>
      <c r="D4" s="18" t="s">
        <v>27</v>
      </c>
      <c r="E4" s="82" t="s">
        <v>507</v>
      </c>
      <c r="F4" s="16" t="s">
        <v>80</v>
      </c>
    </row>
    <row r="5" spans="1:6" ht="78" customHeight="1">
      <c r="A5" s="40" t="s">
        <v>20</v>
      </c>
      <c r="B5" s="77" t="s">
        <v>21</v>
      </c>
      <c r="C5" s="31"/>
      <c r="D5" s="73">
        <v>140552</v>
      </c>
      <c r="E5" s="4">
        <f>D5*0.3</f>
        <v>42165.599999999999</v>
      </c>
      <c r="F5" s="22">
        <v>5</v>
      </c>
    </row>
    <row r="6" spans="1:6" ht="70.5" customHeight="1">
      <c r="A6" s="5" t="s">
        <v>22</v>
      </c>
      <c r="B6" s="77" t="s">
        <v>23</v>
      </c>
      <c r="C6" s="30"/>
      <c r="D6" s="73">
        <v>52611</v>
      </c>
      <c r="E6" s="4">
        <f t="shared" ref="E6:E8" si="0">D6*0.3</f>
        <v>15783.3</v>
      </c>
      <c r="F6" s="32">
        <v>1</v>
      </c>
    </row>
    <row r="7" spans="1:6" ht="60" customHeight="1">
      <c r="A7" s="40" t="s">
        <v>24</v>
      </c>
      <c r="B7" s="77" t="s">
        <v>25</v>
      </c>
      <c r="C7" s="30"/>
      <c r="D7" s="73">
        <v>26306</v>
      </c>
      <c r="E7" s="4">
        <f t="shared" si="0"/>
        <v>7891.7999999999993</v>
      </c>
      <c r="F7" s="33">
        <v>1</v>
      </c>
    </row>
    <row r="8" spans="1:6" ht="81" customHeight="1">
      <c r="A8" s="76" t="s">
        <v>47</v>
      </c>
      <c r="B8" s="72" t="s">
        <v>48</v>
      </c>
      <c r="C8" s="23"/>
      <c r="D8" s="73">
        <v>49467</v>
      </c>
      <c r="E8" s="4">
        <f t="shared" si="0"/>
        <v>14840.099999999999</v>
      </c>
      <c r="F8" s="33">
        <v>3</v>
      </c>
    </row>
    <row r="9" spans="1:6" ht="35.25" customHeight="1">
      <c r="A9" s="494" t="s">
        <v>264</v>
      </c>
      <c r="B9" s="494"/>
      <c r="C9" s="494"/>
      <c r="D9" s="494"/>
      <c r="E9" s="494"/>
      <c r="F9" s="494"/>
    </row>
    <row r="10" spans="1:6" ht="15" customHeight="1">
      <c r="B10" s="493" t="s">
        <v>28</v>
      </c>
      <c r="C10" s="493"/>
      <c r="D10" s="493"/>
      <c r="E10" s="493"/>
      <c r="F10" s="12"/>
    </row>
    <row r="11" spans="1:6" ht="20.25" customHeight="1">
      <c r="B11" s="439" t="s">
        <v>135</v>
      </c>
      <c r="C11" s="439"/>
      <c r="D11" s="495" t="s">
        <v>182</v>
      </c>
      <c r="E11" s="495"/>
    </row>
  </sheetData>
  <mergeCells count="6">
    <mergeCell ref="D1:F1"/>
    <mergeCell ref="E3:F3"/>
    <mergeCell ref="B10:E10"/>
    <mergeCell ref="A9:F9"/>
    <mergeCell ref="B11:C11"/>
    <mergeCell ref="D11:E11"/>
  </mergeCells>
  <hyperlinks>
    <hyperlink ref="D11:E11" r:id="rId1" display="PARLIAMENT "/>
  </hyperlinks>
  <pageMargins left="0.15748031496062992" right="0.15748031496062992" top="0.15748031496062992" bottom="0.19685039370078741" header="0.15748031496062992" footer="0.19685039370078741"/>
  <pageSetup paperSize="9" scale="80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I2" sqref="I2"/>
    </sheetView>
  </sheetViews>
  <sheetFormatPr defaultRowHeight="12.75"/>
  <cols>
    <col min="1" max="1" width="15.140625" style="1" customWidth="1"/>
    <col min="2" max="2" width="30.7109375" style="24" customWidth="1"/>
    <col min="3" max="3" width="31.42578125" style="12" customWidth="1"/>
    <col min="4" max="4" width="12.7109375" style="12" customWidth="1"/>
    <col min="5" max="5" width="14.85546875" style="12" customWidth="1"/>
    <col min="6" max="6" width="13.7109375" style="12" customWidth="1"/>
    <col min="7" max="7" width="13.140625" style="1" customWidth="1"/>
    <col min="8" max="243" width="9.140625" style="1"/>
    <col min="244" max="244" width="30.7109375" style="1" customWidth="1"/>
    <col min="245" max="245" width="31.42578125" style="1" customWidth="1"/>
    <col min="246" max="246" width="17.7109375" style="1" customWidth="1"/>
    <col min="247" max="247" width="14.85546875" style="1" customWidth="1"/>
    <col min="248" max="248" width="10.140625" style="1" customWidth="1"/>
    <col min="249" max="249" width="12.140625" style="1" customWidth="1"/>
    <col min="250" max="499" width="9.140625" style="1"/>
    <col min="500" max="500" width="30.7109375" style="1" customWidth="1"/>
    <col min="501" max="501" width="31.42578125" style="1" customWidth="1"/>
    <col min="502" max="502" width="17.7109375" style="1" customWidth="1"/>
    <col min="503" max="503" width="14.85546875" style="1" customWidth="1"/>
    <col min="504" max="504" width="10.140625" style="1" customWidth="1"/>
    <col min="505" max="505" width="12.140625" style="1" customWidth="1"/>
    <col min="506" max="755" width="9.140625" style="1"/>
    <col min="756" max="756" width="30.7109375" style="1" customWidth="1"/>
    <col min="757" max="757" width="31.42578125" style="1" customWidth="1"/>
    <col min="758" max="758" width="17.7109375" style="1" customWidth="1"/>
    <col min="759" max="759" width="14.85546875" style="1" customWidth="1"/>
    <col min="760" max="760" width="10.140625" style="1" customWidth="1"/>
    <col min="761" max="761" width="12.140625" style="1" customWidth="1"/>
    <col min="762" max="1011" width="9.140625" style="1"/>
    <col min="1012" max="1012" width="30.7109375" style="1" customWidth="1"/>
    <col min="1013" max="1013" width="31.42578125" style="1" customWidth="1"/>
    <col min="1014" max="1014" width="17.7109375" style="1" customWidth="1"/>
    <col min="1015" max="1015" width="14.85546875" style="1" customWidth="1"/>
    <col min="1016" max="1016" width="10.140625" style="1" customWidth="1"/>
    <col min="1017" max="1017" width="12.140625" style="1" customWidth="1"/>
    <col min="1018" max="1267" width="9.140625" style="1"/>
    <col min="1268" max="1268" width="30.7109375" style="1" customWidth="1"/>
    <col min="1269" max="1269" width="31.42578125" style="1" customWidth="1"/>
    <col min="1270" max="1270" width="17.7109375" style="1" customWidth="1"/>
    <col min="1271" max="1271" width="14.85546875" style="1" customWidth="1"/>
    <col min="1272" max="1272" width="10.140625" style="1" customWidth="1"/>
    <col min="1273" max="1273" width="12.140625" style="1" customWidth="1"/>
    <col min="1274" max="1523" width="9.140625" style="1"/>
    <col min="1524" max="1524" width="30.7109375" style="1" customWidth="1"/>
    <col min="1525" max="1525" width="31.42578125" style="1" customWidth="1"/>
    <col min="1526" max="1526" width="17.7109375" style="1" customWidth="1"/>
    <col min="1527" max="1527" width="14.85546875" style="1" customWidth="1"/>
    <col min="1528" max="1528" width="10.140625" style="1" customWidth="1"/>
    <col min="1529" max="1529" width="12.140625" style="1" customWidth="1"/>
    <col min="1530" max="1779" width="9.140625" style="1"/>
    <col min="1780" max="1780" width="30.7109375" style="1" customWidth="1"/>
    <col min="1781" max="1781" width="31.42578125" style="1" customWidth="1"/>
    <col min="1782" max="1782" width="17.7109375" style="1" customWidth="1"/>
    <col min="1783" max="1783" width="14.85546875" style="1" customWidth="1"/>
    <col min="1784" max="1784" width="10.140625" style="1" customWidth="1"/>
    <col min="1785" max="1785" width="12.140625" style="1" customWidth="1"/>
    <col min="1786" max="2035" width="9.140625" style="1"/>
    <col min="2036" max="2036" width="30.7109375" style="1" customWidth="1"/>
    <col min="2037" max="2037" width="31.42578125" style="1" customWidth="1"/>
    <col min="2038" max="2038" width="17.7109375" style="1" customWidth="1"/>
    <col min="2039" max="2039" width="14.85546875" style="1" customWidth="1"/>
    <col min="2040" max="2040" width="10.140625" style="1" customWidth="1"/>
    <col min="2041" max="2041" width="12.140625" style="1" customWidth="1"/>
    <col min="2042" max="2291" width="9.140625" style="1"/>
    <col min="2292" max="2292" width="30.7109375" style="1" customWidth="1"/>
    <col min="2293" max="2293" width="31.42578125" style="1" customWidth="1"/>
    <col min="2294" max="2294" width="17.7109375" style="1" customWidth="1"/>
    <col min="2295" max="2295" width="14.85546875" style="1" customWidth="1"/>
    <col min="2296" max="2296" width="10.140625" style="1" customWidth="1"/>
    <col min="2297" max="2297" width="12.140625" style="1" customWidth="1"/>
    <col min="2298" max="2547" width="9.140625" style="1"/>
    <col min="2548" max="2548" width="30.7109375" style="1" customWidth="1"/>
    <col min="2549" max="2549" width="31.42578125" style="1" customWidth="1"/>
    <col min="2550" max="2550" width="17.7109375" style="1" customWidth="1"/>
    <col min="2551" max="2551" width="14.85546875" style="1" customWidth="1"/>
    <col min="2552" max="2552" width="10.140625" style="1" customWidth="1"/>
    <col min="2553" max="2553" width="12.140625" style="1" customWidth="1"/>
    <col min="2554" max="2803" width="9.140625" style="1"/>
    <col min="2804" max="2804" width="30.7109375" style="1" customWidth="1"/>
    <col min="2805" max="2805" width="31.42578125" style="1" customWidth="1"/>
    <col min="2806" max="2806" width="17.7109375" style="1" customWidth="1"/>
    <col min="2807" max="2807" width="14.85546875" style="1" customWidth="1"/>
    <col min="2808" max="2808" width="10.140625" style="1" customWidth="1"/>
    <col min="2809" max="2809" width="12.140625" style="1" customWidth="1"/>
    <col min="2810" max="3059" width="9.140625" style="1"/>
    <col min="3060" max="3060" width="30.7109375" style="1" customWidth="1"/>
    <col min="3061" max="3061" width="31.42578125" style="1" customWidth="1"/>
    <col min="3062" max="3062" width="17.7109375" style="1" customWidth="1"/>
    <col min="3063" max="3063" width="14.85546875" style="1" customWidth="1"/>
    <col min="3064" max="3064" width="10.140625" style="1" customWidth="1"/>
    <col min="3065" max="3065" width="12.140625" style="1" customWidth="1"/>
    <col min="3066" max="3315" width="9.140625" style="1"/>
    <col min="3316" max="3316" width="30.7109375" style="1" customWidth="1"/>
    <col min="3317" max="3317" width="31.42578125" style="1" customWidth="1"/>
    <col min="3318" max="3318" width="17.7109375" style="1" customWidth="1"/>
    <col min="3319" max="3319" width="14.85546875" style="1" customWidth="1"/>
    <col min="3320" max="3320" width="10.140625" style="1" customWidth="1"/>
    <col min="3321" max="3321" width="12.140625" style="1" customWidth="1"/>
    <col min="3322" max="3571" width="9.140625" style="1"/>
    <col min="3572" max="3572" width="30.7109375" style="1" customWidth="1"/>
    <col min="3573" max="3573" width="31.42578125" style="1" customWidth="1"/>
    <col min="3574" max="3574" width="17.7109375" style="1" customWidth="1"/>
    <col min="3575" max="3575" width="14.85546875" style="1" customWidth="1"/>
    <col min="3576" max="3576" width="10.140625" style="1" customWidth="1"/>
    <col min="3577" max="3577" width="12.140625" style="1" customWidth="1"/>
    <col min="3578" max="3827" width="9.140625" style="1"/>
    <col min="3828" max="3828" width="30.7109375" style="1" customWidth="1"/>
    <col min="3829" max="3829" width="31.42578125" style="1" customWidth="1"/>
    <col min="3830" max="3830" width="17.7109375" style="1" customWidth="1"/>
    <col min="3831" max="3831" width="14.85546875" style="1" customWidth="1"/>
    <col min="3832" max="3832" width="10.140625" style="1" customWidth="1"/>
    <col min="3833" max="3833" width="12.140625" style="1" customWidth="1"/>
    <col min="3834" max="4083" width="9.140625" style="1"/>
    <col min="4084" max="4084" width="30.7109375" style="1" customWidth="1"/>
    <col min="4085" max="4085" width="31.42578125" style="1" customWidth="1"/>
    <col min="4086" max="4086" width="17.7109375" style="1" customWidth="1"/>
    <col min="4087" max="4087" width="14.85546875" style="1" customWidth="1"/>
    <col min="4088" max="4088" width="10.140625" style="1" customWidth="1"/>
    <col min="4089" max="4089" width="12.140625" style="1" customWidth="1"/>
    <col min="4090" max="4339" width="9.140625" style="1"/>
    <col min="4340" max="4340" width="30.7109375" style="1" customWidth="1"/>
    <col min="4341" max="4341" width="31.42578125" style="1" customWidth="1"/>
    <col min="4342" max="4342" width="17.7109375" style="1" customWidth="1"/>
    <col min="4343" max="4343" width="14.85546875" style="1" customWidth="1"/>
    <col min="4344" max="4344" width="10.140625" style="1" customWidth="1"/>
    <col min="4345" max="4345" width="12.140625" style="1" customWidth="1"/>
    <col min="4346" max="4595" width="9.140625" style="1"/>
    <col min="4596" max="4596" width="30.7109375" style="1" customWidth="1"/>
    <col min="4597" max="4597" width="31.42578125" style="1" customWidth="1"/>
    <col min="4598" max="4598" width="17.7109375" style="1" customWidth="1"/>
    <col min="4599" max="4599" width="14.85546875" style="1" customWidth="1"/>
    <col min="4600" max="4600" width="10.140625" style="1" customWidth="1"/>
    <col min="4601" max="4601" width="12.140625" style="1" customWidth="1"/>
    <col min="4602" max="4851" width="9.140625" style="1"/>
    <col min="4852" max="4852" width="30.7109375" style="1" customWidth="1"/>
    <col min="4853" max="4853" width="31.42578125" style="1" customWidth="1"/>
    <col min="4854" max="4854" width="17.7109375" style="1" customWidth="1"/>
    <col min="4855" max="4855" width="14.85546875" style="1" customWidth="1"/>
    <col min="4856" max="4856" width="10.140625" style="1" customWidth="1"/>
    <col min="4857" max="4857" width="12.140625" style="1" customWidth="1"/>
    <col min="4858" max="5107" width="9.140625" style="1"/>
    <col min="5108" max="5108" width="30.7109375" style="1" customWidth="1"/>
    <col min="5109" max="5109" width="31.42578125" style="1" customWidth="1"/>
    <col min="5110" max="5110" width="17.7109375" style="1" customWidth="1"/>
    <col min="5111" max="5111" width="14.85546875" style="1" customWidth="1"/>
    <col min="5112" max="5112" width="10.140625" style="1" customWidth="1"/>
    <col min="5113" max="5113" width="12.140625" style="1" customWidth="1"/>
    <col min="5114" max="5363" width="9.140625" style="1"/>
    <col min="5364" max="5364" width="30.7109375" style="1" customWidth="1"/>
    <col min="5365" max="5365" width="31.42578125" style="1" customWidth="1"/>
    <col min="5366" max="5366" width="17.7109375" style="1" customWidth="1"/>
    <col min="5367" max="5367" width="14.85546875" style="1" customWidth="1"/>
    <col min="5368" max="5368" width="10.140625" style="1" customWidth="1"/>
    <col min="5369" max="5369" width="12.140625" style="1" customWidth="1"/>
    <col min="5370" max="5619" width="9.140625" style="1"/>
    <col min="5620" max="5620" width="30.7109375" style="1" customWidth="1"/>
    <col min="5621" max="5621" width="31.42578125" style="1" customWidth="1"/>
    <col min="5622" max="5622" width="17.7109375" style="1" customWidth="1"/>
    <col min="5623" max="5623" width="14.85546875" style="1" customWidth="1"/>
    <col min="5624" max="5624" width="10.140625" style="1" customWidth="1"/>
    <col min="5625" max="5625" width="12.140625" style="1" customWidth="1"/>
    <col min="5626" max="5875" width="9.140625" style="1"/>
    <col min="5876" max="5876" width="30.7109375" style="1" customWidth="1"/>
    <col min="5877" max="5877" width="31.42578125" style="1" customWidth="1"/>
    <col min="5878" max="5878" width="17.7109375" style="1" customWidth="1"/>
    <col min="5879" max="5879" width="14.85546875" style="1" customWidth="1"/>
    <col min="5880" max="5880" width="10.140625" style="1" customWidth="1"/>
    <col min="5881" max="5881" width="12.140625" style="1" customWidth="1"/>
    <col min="5882" max="6131" width="9.140625" style="1"/>
    <col min="6132" max="6132" width="30.7109375" style="1" customWidth="1"/>
    <col min="6133" max="6133" width="31.42578125" style="1" customWidth="1"/>
    <col min="6134" max="6134" width="17.7109375" style="1" customWidth="1"/>
    <col min="6135" max="6135" width="14.85546875" style="1" customWidth="1"/>
    <col min="6136" max="6136" width="10.140625" style="1" customWidth="1"/>
    <col min="6137" max="6137" width="12.140625" style="1" customWidth="1"/>
    <col min="6138" max="6387" width="9.140625" style="1"/>
    <col min="6388" max="6388" width="30.7109375" style="1" customWidth="1"/>
    <col min="6389" max="6389" width="31.42578125" style="1" customWidth="1"/>
    <col min="6390" max="6390" width="17.7109375" style="1" customWidth="1"/>
    <col min="6391" max="6391" width="14.85546875" style="1" customWidth="1"/>
    <col min="6392" max="6392" width="10.140625" style="1" customWidth="1"/>
    <col min="6393" max="6393" width="12.140625" style="1" customWidth="1"/>
    <col min="6394" max="6643" width="9.140625" style="1"/>
    <col min="6644" max="6644" width="30.7109375" style="1" customWidth="1"/>
    <col min="6645" max="6645" width="31.42578125" style="1" customWidth="1"/>
    <col min="6646" max="6646" width="17.7109375" style="1" customWidth="1"/>
    <col min="6647" max="6647" width="14.85546875" style="1" customWidth="1"/>
    <col min="6648" max="6648" width="10.140625" style="1" customWidth="1"/>
    <col min="6649" max="6649" width="12.140625" style="1" customWidth="1"/>
    <col min="6650" max="6899" width="9.140625" style="1"/>
    <col min="6900" max="6900" width="30.7109375" style="1" customWidth="1"/>
    <col min="6901" max="6901" width="31.42578125" style="1" customWidth="1"/>
    <col min="6902" max="6902" width="17.7109375" style="1" customWidth="1"/>
    <col min="6903" max="6903" width="14.85546875" style="1" customWidth="1"/>
    <col min="6904" max="6904" width="10.140625" style="1" customWidth="1"/>
    <col min="6905" max="6905" width="12.140625" style="1" customWidth="1"/>
    <col min="6906" max="7155" width="9.140625" style="1"/>
    <col min="7156" max="7156" width="30.7109375" style="1" customWidth="1"/>
    <col min="7157" max="7157" width="31.42578125" style="1" customWidth="1"/>
    <col min="7158" max="7158" width="17.7109375" style="1" customWidth="1"/>
    <col min="7159" max="7159" width="14.85546875" style="1" customWidth="1"/>
    <col min="7160" max="7160" width="10.140625" style="1" customWidth="1"/>
    <col min="7161" max="7161" width="12.140625" style="1" customWidth="1"/>
    <col min="7162" max="7411" width="9.140625" style="1"/>
    <col min="7412" max="7412" width="30.7109375" style="1" customWidth="1"/>
    <col min="7413" max="7413" width="31.42578125" style="1" customWidth="1"/>
    <col min="7414" max="7414" width="17.7109375" style="1" customWidth="1"/>
    <col min="7415" max="7415" width="14.85546875" style="1" customWidth="1"/>
    <col min="7416" max="7416" width="10.140625" style="1" customWidth="1"/>
    <col min="7417" max="7417" width="12.140625" style="1" customWidth="1"/>
    <col min="7418" max="7667" width="9.140625" style="1"/>
    <col min="7668" max="7668" width="30.7109375" style="1" customWidth="1"/>
    <col min="7669" max="7669" width="31.42578125" style="1" customWidth="1"/>
    <col min="7670" max="7670" width="17.7109375" style="1" customWidth="1"/>
    <col min="7671" max="7671" width="14.85546875" style="1" customWidth="1"/>
    <col min="7672" max="7672" width="10.140625" style="1" customWidth="1"/>
    <col min="7673" max="7673" width="12.140625" style="1" customWidth="1"/>
    <col min="7674" max="7923" width="9.140625" style="1"/>
    <col min="7924" max="7924" width="30.7109375" style="1" customWidth="1"/>
    <col min="7925" max="7925" width="31.42578125" style="1" customWidth="1"/>
    <col min="7926" max="7926" width="17.7109375" style="1" customWidth="1"/>
    <col min="7927" max="7927" width="14.85546875" style="1" customWidth="1"/>
    <col min="7928" max="7928" width="10.140625" style="1" customWidth="1"/>
    <col min="7929" max="7929" width="12.140625" style="1" customWidth="1"/>
    <col min="7930" max="8179" width="9.140625" style="1"/>
    <col min="8180" max="8180" width="30.7109375" style="1" customWidth="1"/>
    <col min="8181" max="8181" width="31.42578125" style="1" customWidth="1"/>
    <col min="8182" max="8182" width="17.7109375" style="1" customWidth="1"/>
    <col min="8183" max="8183" width="14.85546875" style="1" customWidth="1"/>
    <col min="8184" max="8184" width="10.140625" style="1" customWidth="1"/>
    <col min="8185" max="8185" width="12.140625" style="1" customWidth="1"/>
    <col min="8186" max="8435" width="9.140625" style="1"/>
    <col min="8436" max="8436" width="30.7109375" style="1" customWidth="1"/>
    <col min="8437" max="8437" width="31.42578125" style="1" customWidth="1"/>
    <col min="8438" max="8438" width="17.7109375" style="1" customWidth="1"/>
    <col min="8439" max="8439" width="14.85546875" style="1" customWidth="1"/>
    <col min="8440" max="8440" width="10.140625" style="1" customWidth="1"/>
    <col min="8441" max="8441" width="12.140625" style="1" customWidth="1"/>
    <col min="8442" max="8691" width="9.140625" style="1"/>
    <col min="8692" max="8692" width="30.7109375" style="1" customWidth="1"/>
    <col min="8693" max="8693" width="31.42578125" style="1" customWidth="1"/>
    <col min="8694" max="8694" width="17.7109375" style="1" customWidth="1"/>
    <col min="8695" max="8695" width="14.85546875" style="1" customWidth="1"/>
    <col min="8696" max="8696" width="10.140625" style="1" customWidth="1"/>
    <col min="8697" max="8697" width="12.140625" style="1" customWidth="1"/>
    <col min="8698" max="8947" width="9.140625" style="1"/>
    <col min="8948" max="8948" width="30.7109375" style="1" customWidth="1"/>
    <col min="8949" max="8949" width="31.42578125" style="1" customWidth="1"/>
    <col min="8950" max="8950" width="17.7109375" style="1" customWidth="1"/>
    <col min="8951" max="8951" width="14.85546875" style="1" customWidth="1"/>
    <col min="8952" max="8952" width="10.140625" style="1" customWidth="1"/>
    <col min="8953" max="8953" width="12.140625" style="1" customWidth="1"/>
    <col min="8954" max="9203" width="9.140625" style="1"/>
    <col min="9204" max="9204" width="30.7109375" style="1" customWidth="1"/>
    <col min="9205" max="9205" width="31.42578125" style="1" customWidth="1"/>
    <col min="9206" max="9206" width="17.7109375" style="1" customWidth="1"/>
    <col min="9207" max="9207" width="14.85546875" style="1" customWidth="1"/>
    <col min="9208" max="9208" width="10.140625" style="1" customWidth="1"/>
    <col min="9209" max="9209" width="12.140625" style="1" customWidth="1"/>
    <col min="9210" max="9459" width="9.140625" style="1"/>
    <col min="9460" max="9460" width="30.7109375" style="1" customWidth="1"/>
    <col min="9461" max="9461" width="31.42578125" style="1" customWidth="1"/>
    <col min="9462" max="9462" width="17.7109375" style="1" customWidth="1"/>
    <col min="9463" max="9463" width="14.85546875" style="1" customWidth="1"/>
    <col min="9464" max="9464" width="10.140625" style="1" customWidth="1"/>
    <col min="9465" max="9465" width="12.140625" style="1" customWidth="1"/>
    <col min="9466" max="9715" width="9.140625" style="1"/>
    <col min="9716" max="9716" width="30.7109375" style="1" customWidth="1"/>
    <col min="9717" max="9717" width="31.42578125" style="1" customWidth="1"/>
    <col min="9718" max="9718" width="17.7109375" style="1" customWidth="1"/>
    <col min="9719" max="9719" width="14.85546875" style="1" customWidth="1"/>
    <col min="9720" max="9720" width="10.140625" style="1" customWidth="1"/>
    <col min="9721" max="9721" width="12.140625" style="1" customWidth="1"/>
    <col min="9722" max="9971" width="9.140625" style="1"/>
    <col min="9972" max="9972" width="30.7109375" style="1" customWidth="1"/>
    <col min="9973" max="9973" width="31.42578125" style="1" customWidth="1"/>
    <col min="9974" max="9974" width="17.7109375" style="1" customWidth="1"/>
    <col min="9975" max="9975" width="14.85546875" style="1" customWidth="1"/>
    <col min="9976" max="9976" width="10.140625" style="1" customWidth="1"/>
    <col min="9977" max="9977" width="12.140625" style="1" customWidth="1"/>
    <col min="9978" max="10227" width="9.140625" style="1"/>
    <col min="10228" max="10228" width="30.7109375" style="1" customWidth="1"/>
    <col min="10229" max="10229" width="31.42578125" style="1" customWidth="1"/>
    <col min="10230" max="10230" width="17.7109375" style="1" customWidth="1"/>
    <col min="10231" max="10231" width="14.85546875" style="1" customWidth="1"/>
    <col min="10232" max="10232" width="10.140625" style="1" customWidth="1"/>
    <col min="10233" max="10233" width="12.140625" style="1" customWidth="1"/>
    <col min="10234" max="10483" width="9.140625" style="1"/>
    <col min="10484" max="10484" width="30.7109375" style="1" customWidth="1"/>
    <col min="10485" max="10485" width="31.42578125" style="1" customWidth="1"/>
    <col min="10486" max="10486" width="17.7109375" style="1" customWidth="1"/>
    <col min="10487" max="10487" width="14.85546875" style="1" customWidth="1"/>
    <col min="10488" max="10488" width="10.140625" style="1" customWidth="1"/>
    <col min="10489" max="10489" width="12.140625" style="1" customWidth="1"/>
    <col min="10490" max="10739" width="9.140625" style="1"/>
    <col min="10740" max="10740" width="30.7109375" style="1" customWidth="1"/>
    <col min="10741" max="10741" width="31.42578125" style="1" customWidth="1"/>
    <col min="10742" max="10742" width="17.7109375" style="1" customWidth="1"/>
    <col min="10743" max="10743" width="14.85546875" style="1" customWidth="1"/>
    <col min="10744" max="10744" width="10.140625" style="1" customWidth="1"/>
    <col min="10745" max="10745" width="12.140625" style="1" customWidth="1"/>
    <col min="10746" max="10995" width="9.140625" style="1"/>
    <col min="10996" max="10996" width="30.7109375" style="1" customWidth="1"/>
    <col min="10997" max="10997" width="31.42578125" style="1" customWidth="1"/>
    <col min="10998" max="10998" width="17.7109375" style="1" customWidth="1"/>
    <col min="10999" max="10999" width="14.85546875" style="1" customWidth="1"/>
    <col min="11000" max="11000" width="10.140625" style="1" customWidth="1"/>
    <col min="11001" max="11001" width="12.140625" style="1" customWidth="1"/>
    <col min="11002" max="11251" width="9.140625" style="1"/>
    <col min="11252" max="11252" width="30.7109375" style="1" customWidth="1"/>
    <col min="11253" max="11253" width="31.42578125" style="1" customWidth="1"/>
    <col min="11254" max="11254" width="17.7109375" style="1" customWidth="1"/>
    <col min="11255" max="11255" width="14.85546875" style="1" customWidth="1"/>
    <col min="11256" max="11256" width="10.140625" style="1" customWidth="1"/>
    <col min="11257" max="11257" width="12.140625" style="1" customWidth="1"/>
    <col min="11258" max="11507" width="9.140625" style="1"/>
    <col min="11508" max="11508" width="30.7109375" style="1" customWidth="1"/>
    <col min="11509" max="11509" width="31.42578125" style="1" customWidth="1"/>
    <col min="11510" max="11510" width="17.7109375" style="1" customWidth="1"/>
    <col min="11511" max="11511" width="14.85546875" style="1" customWidth="1"/>
    <col min="11512" max="11512" width="10.140625" style="1" customWidth="1"/>
    <col min="11513" max="11513" width="12.140625" style="1" customWidth="1"/>
    <col min="11514" max="11763" width="9.140625" style="1"/>
    <col min="11764" max="11764" width="30.7109375" style="1" customWidth="1"/>
    <col min="11765" max="11765" width="31.42578125" style="1" customWidth="1"/>
    <col min="11766" max="11766" width="17.7109375" style="1" customWidth="1"/>
    <col min="11767" max="11767" width="14.85546875" style="1" customWidth="1"/>
    <col min="11768" max="11768" width="10.140625" style="1" customWidth="1"/>
    <col min="11769" max="11769" width="12.140625" style="1" customWidth="1"/>
    <col min="11770" max="12019" width="9.140625" style="1"/>
    <col min="12020" max="12020" width="30.7109375" style="1" customWidth="1"/>
    <col min="12021" max="12021" width="31.42578125" style="1" customWidth="1"/>
    <col min="12022" max="12022" width="17.7109375" style="1" customWidth="1"/>
    <col min="12023" max="12023" width="14.85546875" style="1" customWidth="1"/>
    <col min="12024" max="12024" width="10.140625" style="1" customWidth="1"/>
    <col min="12025" max="12025" width="12.140625" style="1" customWidth="1"/>
    <col min="12026" max="12275" width="9.140625" style="1"/>
    <col min="12276" max="12276" width="30.7109375" style="1" customWidth="1"/>
    <col min="12277" max="12277" width="31.42578125" style="1" customWidth="1"/>
    <col min="12278" max="12278" width="17.7109375" style="1" customWidth="1"/>
    <col min="12279" max="12279" width="14.85546875" style="1" customWidth="1"/>
    <col min="12280" max="12280" width="10.140625" style="1" customWidth="1"/>
    <col min="12281" max="12281" width="12.140625" style="1" customWidth="1"/>
    <col min="12282" max="12531" width="9.140625" style="1"/>
    <col min="12532" max="12532" width="30.7109375" style="1" customWidth="1"/>
    <col min="12533" max="12533" width="31.42578125" style="1" customWidth="1"/>
    <col min="12534" max="12534" width="17.7109375" style="1" customWidth="1"/>
    <col min="12535" max="12535" width="14.85546875" style="1" customWidth="1"/>
    <col min="12536" max="12536" width="10.140625" style="1" customWidth="1"/>
    <col min="12537" max="12537" width="12.140625" style="1" customWidth="1"/>
    <col min="12538" max="12787" width="9.140625" style="1"/>
    <col min="12788" max="12788" width="30.7109375" style="1" customWidth="1"/>
    <col min="12789" max="12789" width="31.42578125" style="1" customWidth="1"/>
    <col min="12790" max="12790" width="17.7109375" style="1" customWidth="1"/>
    <col min="12791" max="12791" width="14.85546875" style="1" customWidth="1"/>
    <col min="12792" max="12792" width="10.140625" style="1" customWidth="1"/>
    <col min="12793" max="12793" width="12.140625" style="1" customWidth="1"/>
    <col min="12794" max="13043" width="9.140625" style="1"/>
    <col min="13044" max="13044" width="30.7109375" style="1" customWidth="1"/>
    <col min="13045" max="13045" width="31.42578125" style="1" customWidth="1"/>
    <col min="13046" max="13046" width="17.7109375" style="1" customWidth="1"/>
    <col min="13047" max="13047" width="14.85546875" style="1" customWidth="1"/>
    <col min="13048" max="13048" width="10.140625" style="1" customWidth="1"/>
    <col min="13049" max="13049" width="12.140625" style="1" customWidth="1"/>
    <col min="13050" max="13299" width="9.140625" style="1"/>
    <col min="13300" max="13300" width="30.7109375" style="1" customWidth="1"/>
    <col min="13301" max="13301" width="31.42578125" style="1" customWidth="1"/>
    <col min="13302" max="13302" width="17.7109375" style="1" customWidth="1"/>
    <col min="13303" max="13303" width="14.85546875" style="1" customWidth="1"/>
    <col min="13304" max="13304" width="10.140625" style="1" customWidth="1"/>
    <col min="13305" max="13305" width="12.140625" style="1" customWidth="1"/>
    <col min="13306" max="13555" width="9.140625" style="1"/>
    <col min="13556" max="13556" width="30.7109375" style="1" customWidth="1"/>
    <col min="13557" max="13557" width="31.42578125" style="1" customWidth="1"/>
    <col min="13558" max="13558" width="17.7109375" style="1" customWidth="1"/>
    <col min="13559" max="13559" width="14.85546875" style="1" customWidth="1"/>
    <col min="13560" max="13560" width="10.140625" style="1" customWidth="1"/>
    <col min="13561" max="13561" width="12.140625" style="1" customWidth="1"/>
    <col min="13562" max="13811" width="9.140625" style="1"/>
    <col min="13812" max="13812" width="30.7109375" style="1" customWidth="1"/>
    <col min="13813" max="13813" width="31.42578125" style="1" customWidth="1"/>
    <col min="13814" max="13814" width="17.7109375" style="1" customWidth="1"/>
    <col min="13815" max="13815" width="14.85546875" style="1" customWidth="1"/>
    <col min="13816" max="13816" width="10.140625" style="1" customWidth="1"/>
    <col min="13817" max="13817" width="12.140625" style="1" customWidth="1"/>
    <col min="13818" max="14067" width="9.140625" style="1"/>
    <col min="14068" max="14068" width="30.7109375" style="1" customWidth="1"/>
    <col min="14069" max="14069" width="31.42578125" style="1" customWidth="1"/>
    <col min="14070" max="14070" width="17.7109375" style="1" customWidth="1"/>
    <col min="14071" max="14071" width="14.85546875" style="1" customWidth="1"/>
    <col min="14072" max="14072" width="10.140625" style="1" customWidth="1"/>
    <col min="14073" max="14073" width="12.140625" style="1" customWidth="1"/>
    <col min="14074" max="14323" width="9.140625" style="1"/>
    <col min="14324" max="14324" width="30.7109375" style="1" customWidth="1"/>
    <col min="14325" max="14325" width="31.42578125" style="1" customWidth="1"/>
    <col min="14326" max="14326" width="17.7109375" style="1" customWidth="1"/>
    <col min="14327" max="14327" width="14.85546875" style="1" customWidth="1"/>
    <col min="14328" max="14328" width="10.140625" style="1" customWidth="1"/>
    <col min="14329" max="14329" width="12.140625" style="1" customWidth="1"/>
    <col min="14330" max="14579" width="9.140625" style="1"/>
    <col min="14580" max="14580" width="30.7109375" style="1" customWidth="1"/>
    <col min="14581" max="14581" width="31.42578125" style="1" customWidth="1"/>
    <col min="14582" max="14582" width="17.7109375" style="1" customWidth="1"/>
    <col min="14583" max="14583" width="14.85546875" style="1" customWidth="1"/>
    <col min="14584" max="14584" width="10.140625" style="1" customWidth="1"/>
    <col min="14585" max="14585" width="12.140625" style="1" customWidth="1"/>
    <col min="14586" max="14835" width="9.140625" style="1"/>
    <col min="14836" max="14836" width="30.7109375" style="1" customWidth="1"/>
    <col min="14837" max="14837" width="31.42578125" style="1" customWidth="1"/>
    <col min="14838" max="14838" width="17.7109375" style="1" customWidth="1"/>
    <col min="14839" max="14839" width="14.85546875" style="1" customWidth="1"/>
    <col min="14840" max="14840" width="10.140625" style="1" customWidth="1"/>
    <col min="14841" max="14841" width="12.140625" style="1" customWidth="1"/>
    <col min="14842" max="15091" width="9.140625" style="1"/>
    <col min="15092" max="15092" width="30.7109375" style="1" customWidth="1"/>
    <col min="15093" max="15093" width="31.42578125" style="1" customWidth="1"/>
    <col min="15094" max="15094" width="17.7109375" style="1" customWidth="1"/>
    <col min="15095" max="15095" width="14.85546875" style="1" customWidth="1"/>
    <col min="15096" max="15096" width="10.140625" style="1" customWidth="1"/>
    <col min="15097" max="15097" width="12.140625" style="1" customWidth="1"/>
    <col min="15098" max="15347" width="9.140625" style="1"/>
    <col min="15348" max="15348" width="30.7109375" style="1" customWidth="1"/>
    <col min="15349" max="15349" width="31.42578125" style="1" customWidth="1"/>
    <col min="15350" max="15350" width="17.7109375" style="1" customWidth="1"/>
    <col min="15351" max="15351" width="14.85546875" style="1" customWidth="1"/>
    <col min="15352" max="15352" width="10.140625" style="1" customWidth="1"/>
    <col min="15353" max="15353" width="12.140625" style="1" customWidth="1"/>
    <col min="15354" max="15603" width="9.140625" style="1"/>
    <col min="15604" max="15604" width="30.7109375" style="1" customWidth="1"/>
    <col min="15605" max="15605" width="31.42578125" style="1" customWidth="1"/>
    <col min="15606" max="15606" width="17.7109375" style="1" customWidth="1"/>
    <col min="15607" max="15607" width="14.85546875" style="1" customWidth="1"/>
    <col min="15608" max="15608" width="10.140625" style="1" customWidth="1"/>
    <col min="15609" max="15609" width="12.140625" style="1" customWidth="1"/>
    <col min="15610" max="15859" width="9.140625" style="1"/>
    <col min="15860" max="15860" width="30.7109375" style="1" customWidth="1"/>
    <col min="15861" max="15861" width="31.42578125" style="1" customWidth="1"/>
    <col min="15862" max="15862" width="17.7109375" style="1" customWidth="1"/>
    <col min="15863" max="15863" width="14.85546875" style="1" customWidth="1"/>
    <col min="15864" max="15864" width="10.140625" style="1" customWidth="1"/>
    <col min="15865" max="15865" width="12.140625" style="1" customWidth="1"/>
    <col min="15866" max="16115" width="9.140625" style="1"/>
    <col min="16116" max="16116" width="30.7109375" style="1" customWidth="1"/>
    <col min="16117" max="16117" width="31.42578125" style="1" customWidth="1"/>
    <col min="16118" max="16118" width="17.7109375" style="1" customWidth="1"/>
    <col min="16119" max="16119" width="14.85546875" style="1" customWidth="1"/>
    <col min="16120" max="16120" width="10.140625" style="1" customWidth="1"/>
    <col min="16121" max="16121" width="12.140625" style="1" customWidth="1"/>
    <col min="16122" max="16384" width="9.140625" style="1"/>
  </cols>
  <sheetData>
    <row r="1" spans="1:7" ht="76.5" customHeight="1">
      <c r="A1" s="529">
        <f>'DAO-70%'!A1</f>
        <v>46272</v>
      </c>
      <c r="C1" s="1"/>
      <c r="D1" s="445" t="s">
        <v>515</v>
      </c>
      <c r="E1" s="445"/>
      <c r="F1" s="445"/>
    </row>
    <row r="2" spans="1:7" ht="193.5" customHeight="1">
      <c r="B2" s="1"/>
      <c r="C2" s="1"/>
      <c r="D2" s="1"/>
      <c r="E2" s="496" t="s">
        <v>13</v>
      </c>
      <c r="F2" s="496"/>
    </row>
    <row r="3" spans="1:7" ht="48.75" customHeight="1">
      <c r="B3" s="11"/>
      <c r="C3" s="11"/>
      <c r="D3" s="11"/>
      <c r="E3" s="482" t="s">
        <v>353</v>
      </c>
      <c r="F3" s="482"/>
      <c r="G3" s="528"/>
    </row>
    <row r="4" spans="1:7" ht="48" customHeight="1">
      <c r="A4" s="16" t="s">
        <v>1</v>
      </c>
      <c r="B4" s="17" t="s">
        <v>14</v>
      </c>
      <c r="C4" s="16" t="s">
        <v>2</v>
      </c>
      <c r="D4" s="18" t="s">
        <v>27</v>
      </c>
      <c r="E4" s="82" t="s">
        <v>507</v>
      </c>
      <c r="F4" s="16" t="s">
        <v>171</v>
      </c>
    </row>
    <row r="5" spans="1:7" ht="123" customHeight="1">
      <c r="A5" s="40" t="s">
        <v>15</v>
      </c>
      <c r="B5" s="6" t="s">
        <v>16</v>
      </c>
      <c r="C5" s="23"/>
      <c r="D5" s="248">
        <v>155916.18</v>
      </c>
      <c r="E5" s="308">
        <f>ROUND(D5*0.3,0)</f>
        <v>46775</v>
      </c>
      <c r="F5" s="8">
        <v>4</v>
      </c>
    </row>
    <row r="6" spans="1:7" ht="90.75" customHeight="1">
      <c r="A6" s="40" t="s">
        <v>17</v>
      </c>
      <c r="B6" s="6" t="s">
        <v>18</v>
      </c>
      <c r="C6" s="23"/>
      <c r="D6" s="248">
        <v>51810.9</v>
      </c>
      <c r="E6" s="308">
        <f t="shared" ref="E6:E11" si="0">ROUND(D6*0.3,0)</f>
        <v>15543</v>
      </c>
      <c r="F6" s="8">
        <v>1</v>
      </c>
    </row>
    <row r="7" spans="1:7" ht="99.95" customHeight="1">
      <c r="A7" s="70" t="s">
        <v>39</v>
      </c>
      <c r="B7" s="71" t="s">
        <v>42</v>
      </c>
      <c r="C7" s="39"/>
      <c r="D7" s="248">
        <v>46700.7</v>
      </c>
      <c r="E7" s="308">
        <f t="shared" si="0"/>
        <v>14010</v>
      </c>
      <c r="F7" s="8">
        <v>1</v>
      </c>
    </row>
    <row r="8" spans="1:7" ht="99.95" customHeight="1">
      <c r="A8" s="70" t="s">
        <v>40</v>
      </c>
      <c r="B8" s="72" t="s">
        <v>44</v>
      </c>
      <c r="C8" s="64"/>
      <c r="D8" s="248">
        <v>114512.34</v>
      </c>
      <c r="E8" s="308">
        <f t="shared" si="0"/>
        <v>34354</v>
      </c>
      <c r="F8" s="8">
        <v>1</v>
      </c>
    </row>
    <row r="9" spans="1:7" ht="99.95" customHeight="1">
      <c r="A9" s="70" t="s">
        <v>41</v>
      </c>
      <c r="B9" s="72" t="s">
        <v>43</v>
      </c>
      <c r="C9" s="64"/>
      <c r="D9" s="248">
        <v>86773.440000000002</v>
      </c>
      <c r="E9" s="308">
        <f t="shared" si="0"/>
        <v>26032</v>
      </c>
      <c r="F9" s="8">
        <v>1</v>
      </c>
    </row>
    <row r="10" spans="1:7" ht="99.95" customHeight="1">
      <c r="A10" s="40" t="s">
        <v>19</v>
      </c>
      <c r="B10" s="6" t="s">
        <v>87</v>
      </c>
      <c r="C10" s="23"/>
      <c r="D10" s="248">
        <v>22070.76</v>
      </c>
      <c r="E10" s="308">
        <f t="shared" si="0"/>
        <v>6621</v>
      </c>
      <c r="F10" s="8">
        <v>4</v>
      </c>
    </row>
    <row r="11" spans="1:7" ht="99.95" customHeight="1">
      <c r="A11" s="40" t="s">
        <v>512</v>
      </c>
      <c r="B11" s="39" t="s">
        <v>511</v>
      </c>
      <c r="C11" s="23"/>
      <c r="D11" s="248">
        <v>137152</v>
      </c>
      <c r="E11" s="308">
        <f t="shared" si="0"/>
        <v>41146</v>
      </c>
      <c r="F11" s="8">
        <v>1</v>
      </c>
    </row>
    <row r="12" spans="1:7" ht="31.5" customHeight="1">
      <c r="A12" s="494" t="s">
        <v>240</v>
      </c>
      <c r="B12" s="494"/>
      <c r="C12" s="494"/>
      <c r="D12" s="494"/>
      <c r="E12" s="494"/>
      <c r="F12" s="494"/>
    </row>
    <row r="13" spans="1:7" ht="15.75" customHeight="1">
      <c r="B13" s="493" t="s">
        <v>28</v>
      </c>
      <c r="C13" s="493"/>
      <c r="D13" s="493"/>
      <c r="E13" s="493"/>
    </row>
    <row r="14" spans="1:7" ht="18.75">
      <c r="A14" s="472" t="s">
        <v>135</v>
      </c>
      <c r="B14" s="472"/>
      <c r="C14" s="152" t="s">
        <v>183</v>
      </c>
      <c r="D14" s="159"/>
    </row>
  </sheetData>
  <mergeCells count="6">
    <mergeCell ref="A14:B14"/>
    <mergeCell ref="B13:E13"/>
    <mergeCell ref="D1:F1"/>
    <mergeCell ref="E2:F2"/>
    <mergeCell ref="A12:F12"/>
    <mergeCell ref="E3:F3"/>
  </mergeCells>
  <hyperlinks>
    <hyperlink ref="C14" r:id="rId1"/>
  </hyperlinks>
  <printOptions horizontalCentered="1"/>
  <pageMargins left="0.15748031496062992" right="0.15748031496062992" top="0.15748031496062992" bottom="0.15748031496062992" header="0.15748031496062992" footer="0.15748031496062992"/>
  <pageSetup paperSize="9" scale="75"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1"/>
  <sheetViews>
    <sheetView topLeftCell="B1" zoomScaleNormal="100" workbookViewId="0">
      <selection activeCell="H2" sqref="H2"/>
    </sheetView>
  </sheetViews>
  <sheetFormatPr defaultRowHeight="12.75"/>
  <cols>
    <col min="1" max="1" width="25.85546875" style="1" hidden="1" customWidth="1"/>
    <col min="2" max="2" width="23.85546875" style="24" customWidth="1"/>
    <col min="3" max="3" width="33.7109375" style="12" customWidth="1"/>
    <col min="4" max="4" width="11" style="12" customWidth="1"/>
    <col min="5" max="5" width="14.28515625" style="12" customWidth="1"/>
    <col min="6" max="6" width="13.140625" style="12" customWidth="1"/>
    <col min="7" max="239" width="9.140625" style="1"/>
    <col min="240" max="240" width="30.7109375" style="1" customWidth="1"/>
    <col min="241" max="241" width="31.42578125" style="1" customWidth="1"/>
    <col min="242" max="242" width="17.7109375" style="1" customWidth="1"/>
    <col min="243" max="243" width="14.85546875" style="1" customWidth="1"/>
    <col min="244" max="244" width="10.140625" style="1" customWidth="1"/>
    <col min="245" max="245" width="12.140625" style="1" customWidth="1"/>
    <col min="246" max="495" width="9.140625" style="1"/>
    <col min="496" max="496" width="30.7109375" style="1" customWidth="1"/>
    <col min="497" max="497" width="31.42578125" style="1" customWidth="1"/>
    <col min="498" max="498" width="17.7109375" style="1" customWidth="1"/>
    <col min="499" max="499" width="14.85546875" style="1" customWidth="1"/>
    <col min="500" max="500" width="10.140625" style="1" customWidth="1"/>
    <col min="501" max="501" width="12.140625" style="1" customWidth="1"/>
    <col min="502" max="751" width="9.140625" style="1"/>
    <col min="752" max="752" width="30.7109375" style="1" customWidth="1"/>
    <col min="753" max="753" width="31.42578125" style="1" customWidth="1"/>
    <col min="754" max="754" width="17.7109375" style="1" customWidth="1"/>
    <col min="755" max="755" width="14.85546875" style="1" customWidth="1"/>
    <col min="756" max="756" width="10.140625" style="1" customWidth="1"/>
    <col min="757" max="757" width="12.140625" style="1" customWidth="1"/>
    <col min="758" max="1007" width="9.140625" style="1"/>
    <col min="1008" max="1008" width="30.7109375" style="1" customWidth="1"/>
    <col min="1009" max="1009" width="31.42578125" style="1" customWidth="1"/>
    <col min="1010" max="1010" width="17.7109375" style="1" customWidth="1"/>
    <col min="1011" max="1011" width="14.85546875" style="1" customWidth="1"/>
    <col min="1012" max="1012" width="10.140625" style="1" customWidth="1"/>
    <col min="1013" max="1013" width="12.140625" style="1" customWidth="1"/>
    <col min="1014" max="1263" width="9.140625" style="1"/>
    <col min="1264" max="1264" width="30.7109375" style="1" customWidth="1"/>
    <col min="1265" max="1265" width="31.42578125" style="1" customWidth="1"/>
    <col min="1266" max="1266" width="17.7109375" style="1" customWidth="1"/>
    <col min="1267" max="1267" width="14.85546875" style="1" customWidth="1"/>
    <col min="1268" max="1268" width="10.140625" style="1" customWidth="1"/>
    <col min="1269" max="1269" width="12.140625" style="1" customWidth="1"/>
    <col min="1270" max="1519" width="9.140625" style="1"/>
    <col min="1520" max="1520" width="30.7109375" style="1" customWidth="1"/>
    <col min="1521" max="1521" width="31.42578125" style="1" customWidth="1"/>
    <col min="1522" max="1522" width="17.7109375" style="1" customWidth="1"/>
    <col min="1523" max="1523" width="14.85546875" style="1" customWidth="1"/>
    <col min="1524" max="1524" width="10.140625" style="1" customWidth="1"/>
    <col min="1525" max="1525" width="12.140625" style="1" customWidth="1"/>
    <col min="1526" max="1775" width="9.140625" style="1"/>
    <col min="1776" max="1776" width="30.7109375" style="1" customWidth="1"/>
    <col min="1777" max="1777" width="31.42578125" style="1" customWidth="1"/>
    <col min="1778" max="1778" width="17.7109375" style="1" customWidth="1"/>
    <col min="1779" max="1779" width="14.85546875" style="1" customWidth="1"/>
    <col min="1780" max="1780" width="10.140625" style="1" customWidth="1"/>
    <col min="1781" max="1781" width="12.140625" style="1" customWidth="1"/>
    <col min="1782" max="2031" width="9.140625" style="1"/>
    <col min="2032" max="2032" width="30.7109375" style="1" customWidth="1"/>
    <col min="2033" max="2033" width="31.42578125" style="1" customWidth="1"/>
    <col min="2034" max="2034" width="17.7109375" style="1" customWidth="1"/>
    <col min="2035" max="2035" width="14.85546875" style="1" customWidth="1"/>
    <col min="2036" max="2036" width="10.140625" style="1" customWidth="1"/>
    <col min="2037" max="2037" width="12.140625" style="1" customWidth="1"/>
    <col min="2038" max="2287" width="9.140625" style="1"/>
    <col min="2288" max="2288" width="30.7109375" style="1" customWidth="1"/>
    <col min="2289" max="2289" width="31.42578125" style="1" customWidth="1"/>
    <col min="2290" max="2290" width="17.7109375" style="1" customWidth="1"/>
    <col min="2291" max="2291" width="14.85546875" style="1" customWidth="1"/>
    <col min="2292" max="2292" width="10.140625" style="1" customWidth="1"/>
    <col min="2293" max="2293" width="12.140625" style="1" customWidth="1"/>
    <col min="2294" max="2543" width="9.140625" style="1"/>
    <col min="2544" max="2544" width="30.7109375" style="1" customWidth="1"/>
    <col min="2545" max="2545" width="31.42578125" style="1" customWidth="1"/>
    <col min="2546" max="2546" width="17.7109375" style="1" customWidth="1"/>
    <col min="2547" max="2547" width="14.85546875" style="1" customWidth="1"/>
    <col min="2548" max="2548" width="10.140625" style="1" customWidth="1"/>
    <col min="2549" max="2549" width="12.140625" style="1" customWidth="1"/>
    <col min="2550" max="2799" width="9.140625" style="1"/>
    <col min="2800" max="2800" width="30.7109375" style="1" customWidth="1"/>
    <col min="2801" max="2801" width="31.42578125" style="1" customWidth="1"/>
    <col min="2802" max="2802" width="17.7109375" style="1" customWidth="1"/>
    <col min="2803" max="2803" width="14.85546875" style="1" customWidth="1"/>
    <col min="2804" max="2804" width="10.140625" style="1" customWidth="1"/>
    <col min="2805" max="2805" width="12.140625" style="1" customWidth="1"/>
    <col min="2806" max="3055" width="9.140625" style="1"/>
    <col min="3056" max="3056" width="30.7109375" style="1" customWidth="1"/>
    <col min="3057" max="3057" width="31.42578125" style="1" customWidth="1"/>
    <col min="3058" max="3058" width="17.7109375" style="1" customWidth="1"/>
    <col min="3059" max="3059" width="14.85546875" style="1" customWidth="1"/>
    <col min="3060" max="3060" width="10.140625" style="1" customWidth="1"/>
    <col min="3061" max="3061" width="12.140625" style="1" customWidth="1"/>
    <col min="3062" max="3311" width="9.140625" style="1"/>
    <col min="3312" max="3312" width="30.7109375" style="1" customWidth="1"/>
    <col min="3313" max="3313" width="31.42578125" style="1" customWidth="1"/>
    <col min="3314" max="3314" width="17.7109375" style="1" customWidth="1"/>
    <col min="3315" max="3315" width="14.85546875" style="1" customWidth="1"/>
    <col min="3316" max="3316" width="10.140625" style="1" customWidth="1"/>
    <col min="3317" max="3317" width="12.140625" style="1" customWidth="1"/>
    <col min="3318" max="3567" width="9.140625" style="1"/>
    <col min="3568" max="3568" width="30.7109375" style="1" customWidth="1"/>
    <col min="3569" max="3569" width="31.42578125" style="1" customWidth="1"/>
    <col min="3570" max="3570" width="17.7109375" style="1" customWidth="1"/>
    <col min="3571" max="3571" width="14.85546875" style="1" customWidth="1"/>
    <col min="3572" max="3572" width="10.140625" style="1" customWidth="1"/>
    <col min="3573" max="3573" width="12.140625" style="1" customWidth="1"/>
    <col min="3574" max="3823" width="9.140625" style="1"/>
    <col min="3824" max="3824" width="30.7109375" style="1" customWidth="1"/>
    <col min="3825" max="3825" width="31.42578125" style="1" customWidth="1"/>
    <col min="3826" max="3826" width="17.7109375" style="1" customWidth="1"/>
    <col min="3827" max="3827" width="14.85546875" style="1" customWidth="1"/>
    <col min="3828" max="3828" width="10.140625" style="1" customWidth="1"/>
    <col min="3829" max="3829" width="12.140625" style="1" customWidth="1"/>
    <col min="3830" max="4079" width="9.140625" style="1"/>
    <col min="4080" max="4080" width="30.7109375" style="1" customWidth="1"/>
    <col min="4081" max="4081" width="31.42578125" style="1" customWidth="1"/>
    <col min="4082" max="4082" width="17.7109375" style="1" customWidth="1"/>
    <col min="4083" max="4083" width="14.85546875" style="1" customWidth="1"/>
    <col min="4084" max="4084" width="10.140625" style="1" customWidth="1"/>
    <col min="4085" max="4085" width="12.140625" style="1" customWidth="1"/>
    <col min="4086" max="4335" width="9.140625" style="1"/>
    <col min="4336" max="4336" width="30.7109375" style="1" customWidth="1"/>
    <col min="4337" max="4337" width="31.42578125" style="1" customWidth="1"/>
    <col min="4338" max="4338" width="17.7109375" style="1" customWidth="1"/>
    <col min="4339" max="4339" width="14.85546875" style="1" customWidth="1"/>
    <col min="4340" max="4340" width="10.140625" style="1" customWidth="1"/>
    <col min="4341" max="4341" width="12.140625" style="1" customWidth="1"/>
    <col min="4342" max="4591" width="9.140625" style="1"/>
    <col min="4592" max="4592" width="30.7109375" style="1" customWidth="1"/>
    <col min="4593" max="4593" width="31.42578125" style="1" customWidth="1"/>
    <col min="4594" max="4594" width="17.7109375" style="1" customWidth="1"/>
    <col min="4595" max="4595" width="14.85546875" style="1" customWidth="1"/>
    <col min="4596" max="4596" width="10.140625" style="1" customWidth="1"/>
    <col min="4597" max="4597" width="12.140625" style="1" customWidth="1"/>
    <col min="4598" max="4847" width="9.140625" style="1"/>
    <col min="4848" max="4848" width="30.7109375" style="1" customWidth="1"/>
    <col min="4849" max="4849" width="31.42578125" style="1" customWidth="1"/>
    <col min="4850" max="4850" width="17.7109375" style="1" customWidth="1"/>
    <col min="4851" max="4851" width="14.85546875" style="1" customWidth="1"/>
    <col min="4852" max="4852" width="10.140625" style="1" customWidth="1"/>
    <col min="4853" max="4853" width="12.140625" style="1" customWidth="1"/>
    <col min="4854" max="5103" width="9.140625" style="1"/>
    <col min="5104" max="5104" width="30.7109375" style="1" customWidth="1"/>
    <col min="5105" max="5105" width="31.42578125" style="1" customWidth="1"/>
    <col min="5106" max="5106" width="17.7109375" style="1" customWidth="1"/>
    <col min="5107" max="5107" width="14.85546875" style="1" customWidth="1"/>
    <col min="5108" max="5108" width="10.140625" style="1" customWidth="1"/>
    <col min="5109" max="5109" width="12.140625" style="1" customWidth="1"/>
    <col min="5110" max="5359" width="9.140625" style="1"/>
    <col min="5360" max="5360" width="30.7109375" style="1" customWidth="1"/>
    <col min="5361" max="5361" width="31.42578125" style="1" customWidth="1"/>
    <col min="5362" max="5362" width="17.7109375" style="1" customWidth="1"/>
    <col min="5363" max="5363" width="14.85546875" style="1" customWidth="1"/>
    <col min="5364" max="5364" width="10.140625" style="1" customWidth="1"/>
    <col min="5365" max="5365" width="12.140625" style="1" customWidth="1"/>
    <col min="5366" max="5615" width="9.140625" style="1"/>
    <col min="5616" max="5616" width="30.7109375" style="1" customWidth="1"/>
    <col min="5617" max="5617" width="31.42578125" style="1" customWidth="1"/>
    <col min="5618" max="5618" width="17.7109375" style="1" customWidth="1"/>
    <col min="5619" max="5619" width="14.85546875" style="1" customWidth="1"/>
    <col min="5620" max="5620" width="10.140625" style="1" customWidth="1"/>
    <col min="5621" max="5621" width="12.140625" style="1" customWidth="1"/>
    <col min="5622" max="5871" width="9.140625" style="1"/>
    <col min="5872" max="5872" width="30.7109375" style="1" customWidth="1"/>
    <col min="5873" max="5873" width="31.42578125" style="1" customWidth="1"/>
    <col min="5874" max="5874" width="17.7109375" style="1" customWidth="1"/>
    <col min="5875" max="5875" width="14.85546875" style="1" customWidth="1"/>
    <col min="5876" max="5876" width="10.140625" style="1" customWidth="1"/>
    <col min="5877" max="5877" width="12.140625" style="1" customWidth="1"/>
    <col min="5878" max="6127" width="9.140625" style="1"/>
    <col min="6128" max="6128" width="30.7109375" style="1" customWidth="1"/>
    <col min="6129" max="6129" width="31.42578125" style="1" customWidth="1"/>
    <col min="6130" max="6130" width="17.7109375" style="1" customWidth="1"/>
    <col min="6131" max="6131" width="14.85546875" style="1" customWidth="1"/>
    <col min="6132" max="6132" width="10.140625" style="1" customWidth="1"/>
    <col min="6133" max="6133" width="12.140625" style="1" customWidth="1"/>
    <col min="6134" max="6383" width="9.140625" style="1"/>
    <col min="6384" max="6384" width="30.7109375" style="1" customWidth="1"/>
    <col min="6385" max="6385" width="31.42578125" style="1" customWidth="1"/>
    <col min="6386" max="6386" width="17.7109375" style="1" customWidth="1"/>
    <col min="6387" max="6387" width="14.85546875" style="1" customWidth="1"/>
    <col min="6388" max="6388" width="10.140625" style="1" customWidth="1"/>
    <col min="6389" max="6389" width="12.140625" style="1" customWidth="1"/>
    <col min="6390" max="6639" width="9.140625" style="1"/>
    <col min="6640" max="6640" width="30.7109375" style="1" customWidth="1"/>
    <col min="6641" max="6641" width="31.42578125" style="1" customWidth="1"/>
    <col min="6642" max="6642" width="17.7109375" style="1" customWidth="1"/>
    <col min="6643" max="6643" width="14.85546875" style="1" customWidth="1"/>
    <col min="6644" max="6644" width="10.140625" style="1" customWidth="1"/>
    <col min="6645" max="6645" width="12.140625" style="1" customWidth="1"/>
    <col min="6646" max="6895" width="9.140625" style="1"/>
    <col min="6896" max="6896" width="30.7109375" style="1" customWidth="1"/>
    <col min="6897" max="6897" width="31.42578125" style="1" customWidth="1"/>
    <col min="6898" max="6898" width="17.7109375" style="1" customWidth="1"/>
    <col min="6899" max="6899" width="14.85546875" style="1" customWidth="1"/>
    <col min="6900" max="6900" width="10.140625" style="1" customWidth="1"/>
    <col min="6901" max="6901" width="12.140625" style="1" customWidth="1"/>
    <col min="6902" max="7151" width="9.140625" style="1"/>
    <col min="7152" max="7152" width="30.7109375" style="1" customWidth="1"/>
    <col min="7153" max="7153" width="31.42578125" style="1" customWidth="1"/>
    <col min="7154" max="7154" width="17.7109375" style="1" customWidth="1"/>
    <col min="7155" max="7155" width="14.85546875" style="1" customWidth="1"/>
    <col min="7156" max="7156" width="10.140625" style="1" customWidth="1"/>
    <col min="7157" max="7157" width="12.140625" style="1" customWidth="1"/>
    <col min="7158" max="7407" width="9.140625" style="1"/>
    <col min="7408" max="7408" width="30.7109375" style="1" customWidth="1"/>
    <col min="7409" max="7409" width="31.42578125" style="1" customWidth="1"/>
    <col min="7410" max="7410" width="17.7109375" style="1" customWidth="1"/>
    <col min="7411" max="7411" width="14.85546875" style="1" customWidth="1"/>
    <col min="7412" max="7412" width="10.140625" style="1" customWidth="1"/>
    <col min="7413" max="7413" width="12.140625" style="1" customWidth="1"/>
    <col min="7414" max="7663" width="9.140625" style="1"/>
    <col min="7664" max="7664" width="30.7109375" style="1" customWidth="1"/>
    <col min="7665" max="7665" width="31.42578125" style="1" customWidth="1"/>
    <col min="7666" max="7666" width="17.7109375" style="1" customWidth="1"/>
    <col min="7667" max="7667" width="14.85546875" style="1" customWidth="1"/>
    <col min="7668" max="7668" width="10.140625" style="1" customWidth="1"/>
    <col min="7669" max="7669" width="12.140625" style="1" customWidth="1"/>
    <col min="7670" max="7919" width="9.140625" style="1"/>
    <col min="7920" max="7920" width="30.7109375" style="1" customWidth="1"/>
    <col min="7921" max="7921" width="31.42578125" style="1" customWidth="1"/>
    <col min="7922" max="7922" width="17.7109375" style="1" customWidth="1"/>
    <col min="7923" max="7923" width="14.85546875" style="1" customWidth="1"/>
    <col min="7924" max="7924" width="10.140625" style="1" customWidth="1"/>
    <col min="7925" max="7925" width="12.140625" style="1" customWidth="1"/>
    <col min="7926" max="8175" width="9.140625" style="1"/>
    <col min="8176" max="8176" width="30.7109375" style="1" customWidth="1"/>
    <col min="8177" max="8177" width="31.42578125" style="1" customWidth="1"/>
    <col min="8178" max="8178" width="17.7109375" style="1" customWidth="1"/>
    <col min="8179" max="8179" width="14.85546875" style="1" customWidth="1"/>
    <col min="8180" max="8180" width="10.140625" style="1" customWidth="1"/>
    <col min="8181" max="8181" width="12.140625" style="1" customWidth="1"/>
    <col min="8182" max="8431" width="9.140625" style="1"/>
    <col min="8432" max="8432" width="30.7109375" style="1" customWidth="1"/>
    <col min="8433" max="8433" width="31.42578125" style="1" customWidth="1"/>
    <col min="8434" max="8434" width="17.7109375" style="1" customWidth="1"/>
    <col min="8435" max="8435" width="14.85546875" style="1" customWidth="1"/>
    <col min="8436" max="8436" width="10.140625" style="1" customWidth="1"/>
    <col min="8437" max="8437" width="12.140625" style="1" customWidth="1"/>
    <col min="8438" max="8687" width="9.140625" style="1"/>
    <col min="8688" max="8688" width="30.7109375" style="1" customWidth="1"/>
    <col min="8689" max="8689" width="31.42578125" style="1" customWidth="1"/>
    <col min="8690" max="8690" width="17.7109375" style="1" customWidth="1"/>
    <col min="8691" max="8691" width="14.85546875" style="1" customWidth="1"/>
    <col min="8692" max="8692" width="10.140625" style="1" customWidth="1"/>
    <col min="8693" max="8693" width="12.140625" style="1" customWidth="1"/>
    <col min="8694" max="8943" width="9.140625" style="1"/>
    <col min="8944" max="8944" width="30.7109375" style="1" customWidth="1"/>
    <col min="8945" max="8945" width="31.42578125" style="1" customWidth="1"/>
    <col min="8946" max="8946" width="17.7109375" style="1" customWidth="1"/>
    <col min="8947" max="8947" width="14.85546875" style="1" customWidth="1"/>
    <col min="8948" max="8948" width="10.140625" style="1" customWidth="1"/>
    <col min="8949" max="8949" width="12.140625" style="1" customWidth="1"/>
    <col min="8950" max="9199" width="9.140625" style="1"/>
    <col min="9200" max="9200" width="30.7109375" style="1" customWidth="1"/>
    <col min="9201" max="9201" width="31.42578125" style="1" customWidth="1"/>
    <col min="9202" max="9202" width="17.7109375" style="1" customWidth="1"/>
    <col min="9203" max="9203" width="14.85546875" style="1" customWidth="1"/>
    <col min="9204" max="9204" width="10.140625" style="1" customWidth="1"/>
    <col min="9205" max="9205" width="12.140625" style="1" customWidth="1"/>
    <col min="9206" max="9455" width="9.140625" style="1"/>
    <col min="9456" max="9456" width="30.7109375" style="1" customWidth="1"/>
    <col min="9457" max="9457" width="31.42578125" style="1" customWidth="1"/>
    <col min="9458" max="9458" width="17.7109375" style="1" customWidth="1"/>
    <col min="9459" max="9459" width="14.85546875" style="1" customWidth="1"/>
    <col min="9460" max="9460" width="10.140625" style="1" customWidth="1"/>
    <col min="9461" max="9461" width="12.140625" style="1" customWidth="1"/>
    <col min="9462" max="9711" width="9.140625" style="1"/>
    <col min="9712" max="9712" width="30.7109375" style="1" customWidth="1"/>
    <col min="9713" max="9713" width="31.42578125" style="1" customWidth="1"/>
    <col min="9714" max="9714" width="17.7109375" style="1" customWidth="1"/>
    <col min="9715" max="9715" width="14.85546875" style="1" customWidth="1"/>
    <col min="9716" max="9716" width="10.140625" style="1" customWidth="1"/>
    <col min="9717" max="9717" width="12.140625" style="1" customWidth="1"/>
    <col min="9718" max="9967" width="9.140625" style="1"/>
    <col min="9968" max="9968" width="30.7109375" style="1" customWidth="1"/>
    <col min="9969" max="9969" width="31.42578125" style="1" customWidth="1"/>
    <col min="9970" max="9970" width="17.7109375" style="1" customWidth="1"/>
    <col min="9971" max="9971" width="14.85546875" style="1" customWidth="1"/>
    <col min="9972" max="9972" width="10.140625" style="1" customWidth="1"/>
    <col min="9973" max="9973" width="12.140625" style="1" customWidth="1"/>
    <col min="9974" max="10223" width="9.140625" style="1"/>
    <col min="10224" max="10224" width="30.7109375" style="1" customWidth="1"/>
    <col min="10225" max="10225" width="31.42578125" style="1" customWidth="1"/>
    <col min="10226" max="10226" width="17.7109375" style="1" customWidth="1"/>
    <col min="10227" max="10227" width="14.85546875" style="1" customWidth="1"/>
    <col min="10228" max="10228" width="10.140625" style="1" customWidth="1"/>
    <col min="10229" max="10229" width="12.140625" style="1" customWidth="1"/>
    <col min="10230" max="10479" width="9.140625" style="1"/>
    <col min="10480" max="10480" width="30.7109375" style="1" customWidth="1"/>
    <col min="10481" max="10481" width="31.42578125" style="1" customWidth="1"/>
    <col min="10482" max="10482" width="17.7109375" style="1" customWidth="1"/>
    <col min="10483" max="10483" width="14.85546875" style="1" customWidth="1"/>
    <col min="10484" max="10484" width="10.140625" style="1" customWidth="1"/>
    <col min="10485" max="10485" width="12.140625" style="1" customWidth="1"/>
    <col min="10486" max="10735" width="9.140625" style="1"/>
    <col min="10736" max="10736" width="30.7109375" style="1" customWidth="1"/>
    <col min="10737" max="10737" width="31.42578125" style="1" customWidth="1"/>
    <col min="10738" max="10738" width="17.7109375" style="1" customWidth="1"/>
    <col min="10739" max="10739" width="14.85546875" style="1" customWidth="1"/>
    <col min="10740" max="10740" width="10.140625" style="1" customWidth="1"/>
    <col min="10741" max="10741" width="12.140625" style="1" customWidth="1"/>
    <col min="10742" max="10991" width="9.140625" style="1"/>
    <col min="10992" max="10992" width="30.7109375" style="1" customWidth="1"/>
    <col min="10993" max="10993" width="31.42578125" style="1" customWidth="1"/>
    <col min="10994" max="10994" width="17.7109375" style="1" customWidth="1"/>
    <col min="10995" max="10995" width="14.85546875" style="1" customWidth="1"/>
    <col min="10996" max="10996" width="10.140625" style="1" customWidth="1"/>
    <col min="10997" max="10997" width="12.140625" style="1" customWidth="1"/>
    <col min="10998" max="11247" width="9.140625" style="1"/>
    <col min="11248" max="11248" width="30.7109375" style="1" customWidth="1"/>
    <col min="11249" max="11249" width="31.42578125" style="1" customWidth="1"/>
    <col min="11250" max="11250" width="17.7109375" style="1" customWidth="1"/>
    <col min="11251" max="11251" width="14.85546875" style="1" customWidth="1"/>
    <col min="11252" max="11252" width="10.140625" style="1" customWidth="1"/>
    <col min="11253" max="11253" width="12.140625" style="1" customWidth="1"/>
    <col min="11254" max="11503" width="9.140625" style="1"/>
    <col min="11504" max="11504" width="30.7109375" style="1" customWidth="1"/>
    <col min="11505" max="11505" width="31.42578125" style="1" customWidth="1"/>
    <col min="11506" max="11506" width="17.7109375" style="1" customWidth="1"/>
    <col min="11507" max="11507" width="14.85546875" style="1" customWidth="1"/>
    <col min="11508" max="11508" width="10.140625" style="1" customWidth="1"/>
    <col min="11509" max="11509" width="12.140625" style="1" customWidth="1"/>
    <col min="11510" max="11759" width="9.140625" style="1"/>
    <col min="11760" max="11760" width="30.7109375" style="1" customWidth="1"/>
    <col min="11761" max="11761" width="31.42578125" style="1" customWidth="1"/>
    <col min="11762" max="11762" width="17.7109375" style="1" customWidth="1"/>
    <col min="11763" max="11763" width="14.85546875" style="1" customWidth="1"/>
    <col min="11764" max="11764" width="10.140625" style="1" customWidth="1"/>
    <col min="11765" max="11765" width="12.140625" style="1" customWidth="1"/>
    <col min="11766" max="12015" width="9.140625" style="1"/>
    <col min="12016" max="12016" width="30.7109375" style="1" customWidth="1"/>
    <col min="12017" max="12017" width="31.42578125" style="1" customWidth="1"/>
    <col min="12018" max="12018" width="17.7109375" style="1" customWidth="1"/>
    <col min="12019" max="12019" width="14.85546875" style="1" customWidth="1"/>
    <col min="12020" max="12020" width="10.140625" style="1" customWidth="1"/>
    <col min="12021" max="12021" width="12.140625" style="1" customWidth="1"/>
    <col min="12022" max="12271" width="9.140625" style="1"/>
    <col min="12272" max="12272" width="30.7109375" style="1" customWidth="1"/>
    <col min="12273" max="12273" width="31.42578125" style="1" customWidth="1"/>
    <col min="12274" max="12274" width="17.7109375" style="1" customWidth="1"/>
    <col min="12275" max="12275" width="14.85546875" style="1" customWidth="1"/>
    <col min="12276" max="12276" width="10.140625" style="1" customWidth="1"/>
    <col min="12277" max="12277" width="12.140625" style="1" customWidth="1"/>
    <col min="12278" max="12527" width="9.140625" style="1"/>
    <col min="12528" max="12528" width="30.7109375" style="1" customWidth="1"/>
    <col min="12529" max="12529" width="31.42578125" style="1" customWidth="1"/>
    <col min="12530" max="12530" width="17.7109375" style="1" customWidth="1"/>
    <col min="12531" max="12531" width="14.85546875" style="1" customWidth="1"/>
    <col min="12532" max="12532" width="10.140625" style="1" customWidth="1"/>
    <col min="12533" max="12533" width="12.140625" style="1" customWidth="1"/>
    <col min="12534" max="12783" width="9.140625" style="1"/>
    <col min="12784" max="12784" width="30.7109375" style="1" customWidth="1"/>
    <col min="12785" max="12785" width="31.42578125" style="1" customWidth="1"/>
    <col min="12786" max="12786" width="17.7109375" style="1" customWidth="1"/>
    <col min="12787" max="12787" width="14.85546875" style="1" customWidth="1"/>
    <col min="12788" max="12788" width="10.140625" style="1" customWidth="1"/>
    <col min="12789" max="12789" width="12.140625" style="1" customWidth="1"/>
    <col min="12790" max="13039" width="9.140625" style="1"/>
    <col min="13040" max="13040" width="30.7109375" style="1" customWidth="1"/>
    <col min="13041" max="13041" width="31.42578125" style="1" customWidth="1"/>
    <col min="13042" max="13042" width="17.7109375" style="1" customWidth="1"/>
    <col min="13043" max="13043" width="14.85546875" style="1" customWidth="1"/>
    <col min="13044" max="13044" width="10.140625" style="1" customWidth="1"/>
    <col min="13045" max="13045" width="12.140625" style="1" customWidth="1"/>
    <col min="13046" max="13295" width="9.140625" style="1"/>
    <col min="13296" max="13296" width="30.7109375" style="1" customWidth="1"/>
    <col min="13297" max="13297" width="31.42578125" style="1" customWidth="1"/>
    <col min="13298" max="13298" width="17.7109375" style="1" customWidth="1"/>
    <col min="13299" max="13299" width="14.85546875" style="1" customWidth="1"/>
    <col min="13300" max="13300" width="10.140625" style="1" customWidth="1"/>
    <col min="13301" max="13301" width="12.140625" style="1" customWidth="1"/>
    <col min="13302" max="13551" width="9.140625" style="1"/>
    <col min="13552" max="13552" width="30.7109375" style="1" customWidth="1"/>
    <col min="13553" max="13553" width="31.42578125" style="1" customWidth="1"/>
    <col min="13554" max="13554" width="17.7109375" style="1" customWidth="1"/>
    <col min="13555" max="13555" width="14.85546875" style="1" customWidth="1"/>
    <col min="13556" max="13556" width="10.140625" style="1" customWidth="1"/>
    <col min="13557" max="13557" width="12.140625" style="1" customWidth="1"/>
    <col min="13558" max="13807" width="9.140625" style="1"/>
    <col min="13808" max="13808" width="30.7109375" style="1" customWidth="1"/>
    <col min="13809" max="13809" width="31.42578125" style="1" customWidth="1"/>
    <col min="13810" max="13810" width="17.7109375" style="1" customWidth="1"/>
    <col min="13811" max="13811" width="14.85546875" style="1" customWidth="1"/>
    <col min="13812" max="13812" width="10.140625" style="1" customWidth="1"/>
    <col min="13813" max="13813" width="12.140625" style="1" customWidth="1"/>
    <col min="13814" max="14063" width="9.140625" style="1"/>
    <col min="14064" max="14064" width="30.7109375" style="1" customWidth="1"/>
    <col min="14065" max="14065" width="31.42578125" style="1" customWidth="1"/>
    <col min="14066" max="14066" width="17.7109375" style="1" customWidth="1"/>
    <col min="14067" max="14067" width="14.85546875" style="1" customWidth="1"/>
    <col min="14068" max="14068" width="10.140625" style="1" customWidth="1"/>
    <col min="14069" max="14069" width="12.140625" style="1" customWidth="1"/>
    <col min="14070" max="14319" width="9.140625" style="1"/>
    <col min="14320" max="14320" width="30.7109375" style="1" customWidth="1"/>
    <col min="14321" max="14321" width="31.42578125" style="1" customWidth="1"/>
    <col min="14322" max="14322" width="17.7109375" style="1" customWidth="1"/>
    <col min="14323" max="14323" width="14.85546875" style="1" customWidth="1"/>
    <col min="14324" max="14324" width="10.140625" style="1" customWidth="1"/>
    <col min="14325" max="14325" width="12.140625" style="1" customWidth="1"/>
    <col min="14326" max="14575" width="9.140625" style="1"/>
    <col min="14576" max="14576" width="30.7109375" style="1" customWidth="1"/>
    <col min="14577" max="14577" width="31.42578125" style="1" customWidth="1"/>
    <col min="14578" max="14578" width="17.7109375" style="1" customWidth="1"/>
    <col min="14579" max="14579" width="14.85546875" style="1" customWidth="1"/>
    <col min="14580" max="14580" width="10.140625" style="1" customWidth="1"/>
    <col min="14581" max="14581" width="12.140625" style="1" customWidth="1"/>
    <col min="14582" max="14831" width="9.140625" style="1"/>
    <col min="14832" max="14832" width="30.7109375" style="1" customWidth="1"/>
    <col min="14833" max="14833" width="31.42578125" style="1" customWidth="1"/>
    <col min="14834" max="14834" width="17.7109375" style="1" customWidth="1"/>
    <col min="14835" max="14835" width="14.85546875" style="1" customWidth="1"/>
    <col min="14836" max="14836" width="10.140625" style="1" customWidth="1"/>
    <col min="14837" max="14837" width="12.140625" style="1" customWidth="1"/>
    <col min="14838" max="15087" width="9.140625" style="1"/>
    <col min="15088" max="15088" width="30.7109375" style="1" customWidth="1"/>
    <col min="15089" max="15089" width="31.42578125" style="1" customWidth="1"/>
    <col min="15090" max="15090" width="17.7109375" style="1" customWidth="1"/>
    <col min="15091" max="15091" width="14.85546875" style="1" customWidth="1"/>
    <col min="15092" max="15092" width="10.140625" style="1" customWidth="1"/>
    <col min="15093" max="15093" width="12.140625" style="1" customWidth="1"/>
    <col min="15094" max="15343" width="9.140625" style="1"/>
    <col min="15344" max="15344" width="30.7109375" style="1" customWidth="1"/>
    <col min="15345" max="15345" width="31.42578125" style="1" customWidth="1"/>
    <col min="15346" max="15346" width="17.7109375" style="1" customWidth="1"/>
    <col min="15347" max="15347" width="14.85546875" style="1" customWidth="1"/>
    <col min="15348" max="15348" width="10.140625" style="1" customWidth="1"/>
    <col min="15349" max="15349" width="12.140625" style="1" customWidth="1"/>
    <col min="15350" max="15599" width="9.140625" style="1"/>
    <col min="15600" max="15600" width="30.7109375" style="1" customWidth="1"/>
    <col min="15601" max="15601" width="31.42578125" style="1" customWidth="1"/>
    <col min="15602" max="15602" width="17.7109375" style="1" customWidth="1"/>
    <col min="15603" max="15603" width="14.85546875" style="1" customWidth="1"/>
    <col min="15604" max="15604" width="10.140625" style="1" customWidth="1"/>
    <col min="15605" max="15605" width="12.140625" style="1" customWidth="1"/>
    <col min="15606" max="15855" width="9.140625" style="1"/>
    <col min="15856" max="15856" width="30.7109375" style="1" customWidth="1"/>
    <col min="15857" max="15857" width="31.42578125" style="1" customWidth="1"/>
    <col min="15858" max="15858" width="17.7109375" style="1" customWidth="1"/>
    <col min="15859" max="15859" width="14.85546875" style="1" customWidth="1"/>
    <col min="15860" max="15860" width="10.140625" style="1" customWidth="1"/>
    <col min="15861" max="15861" width="12.140625" style="1" customWidth="1"/>
    <col min="15862" max="16111" width="9.140625" style="1"/>
    <col min="16112" max="16112" width="30.7109375" style="1" customWidth="1"/>
    <col min="16113" max="16113" width="31.42578125" style="1" customWidth="1"/>
    <col min="16114" max="16114" width="17.7109375" style="1" customWidth="1"/>
    <col min="16115" max="16115" width="14.85546875" style="1" customWidth="1"/>
    <col min="16116" max="16116" width="10.140625" style="1" customWidth="1"/>
    <col min="16117" max="16117" width="12.140625" style="1" customWidth="1"/>
    <col min="16118" max="16384" width="9.140625" style="1"/>
  </cols>
  <sheetData>
    <row r="1" spans="1:7" ht="76.5" customHeight="1">
      <c r="B1" s="435">
        <f>'DAO-70%'!A1</f>
        <v>46272</v>
      </c>
      <c r="C1" s="1"/>
      <c r="D1" s="445" t="s">
        <v>515</v>
      </c>
      <c r="E1" s="445"/>
      <c r="F1" s="445"/>
    </row>
    <row r="2" spans="1:7" ht="213.75" customHeight="1">
      <c r="B2" s="1"/>
      <c r="C2" s="1"/>
      <c r="D2" s="1"/>
      <c r="E2" s="484" t="s">
        <v>523</v>
      </c>
      <c r="F2" s="484"/>
    </row>
    <row r="3" spans="1:7" ht="28.5" customHeight="1">
      <c r="B3" s="35"/>
      <c r="C3" s="35"/>
      <c r="D3" s="35"/>
      <c r="E3" s="1"/>
      <c r="F3" s="1"/>
    </row>
    <row r="4" spans="1:7" ht="15" customHeight="1">
      <c r="A4" s="136"/>
      <c r="B4" s="137"/>
      <c r="C4" s="138"/>
      <c r="D4" s="139"/>
      <c r="E4" s="74"/>
      <c r="F4" s="140"/>
    </row>
    <row r="5" spans="1:7" ht="48.75" customHeight="1">
      <c r="A5" s="16" t="s">
        <v>1</v>
      </c>
      <c r="B5" s="17" t="s">
        <v>14</v>
      </c>
      <c r="C5" s="16" t="s">
        <v>2</v>
      </c>
      <c r="D5" s="16" t="s">
        <v>27</v>
      </c>
      <c r="E5" s="82" t="s">
        <v>507</v>
      </c>
      <c r="F5" s="16" t="s">
        <v>171</v>
      </c>
    </row>
    <row r="6" spans="1:7" ht="156.94999999999999" customHeight="1">
      <c r="A6" s="41" t="s">
        <v>45</v>
      </c>
      <c r="B6" s="36" t="s">
        <v>89</v>
      </c>
      <c r="C6" s="20"/>
      <c r="D6" s="248">
        <v>172509.54</v>
      </c>
      <c r="E6" s="96">
        <f>D6*0.3</f>
        <v>51752.862000000001</v>
      </c>
      <c r="F6" s="37">
        <v>3</v>
      </c>
    </row>
    <row r="7" spans="1:7" ht="156.94999999999999" customHeight="1">
      <c r="A7" s="68" t="s">
        <v>46</v>
      </c>
      <c r="B7" s="36" t="s">
        <v>90</v>
      </c>
      <c r="C7" s="20"/>
      <c r="D7" s="248">
        <v>531565</v>
      </c>
      <c r="E7" s="96">
        <f>D7*0.3</f>
        <v>159469.5</v>
      </c>
      <c r="F7" s="37">
        <v>1</v>
      </c>
    </row>
    <row r="8" spans="1:7" ht="156.94999999999999" customHeight="1">
      <c r="A8" s="68" t="s">
        <v>514</v>
      </c>
      <c r="B8" s="36" t="s">
        <v>513</v>
      </c>
      <c r="C8" s="20"/>
      <c r="D8" s="248">
        <v>417126</v>
      </c>
      <c r="E8" s="96">
        <f>D8*0.3</f>
        <v>125137.79999999999</v>
      </c>
      <c r="F8" s="37">
        <v>2</v>
      </c>
    </row>
    <row r="9" spans="1:7" ht="25.5" customHeight="1">
      <c r="B9" s="497" t="s">
        <v>236</v>
      </c>
      <c r="C9" s="498"/>
      <c r="D9" s="498"/>
      <c r="E9" s="498"/>
      <c r="F9" s="499"/>
    </row>
    <row r="10" spans="1:7" ht="36" customHeight="1">
      <c r="B10" s="494" t="s">
        <v>29</v>
      </c>
      <c r="C10" s="494"/>
      <c r="D10" s="494"/>
      <c r="E10" s="494"/>
      <c r="F10" s="494"/>
      <c r="G10" s="494"/>
    </row>
    <row r="11" spans="1:7" ht="12.75" customHeight="1">
      <c r="B11" s="493" t="s">
        <v>28</v>
      </c>
      <c r="C11" s="493"/>
      <c r="D11" s="493"/>
      <c r="E11" s="493"/>
      <c r="F11" s="493"/>
    </row>
  </sheetData>
  <mergeCells count="5">
    <mergeCell ref="D1:F1"/>
    <mergeCell ref="E2:F2"/>
    <mergeCell ref="B9:F9"/>
    <mergeCell ref="B10:G10"/>
    <mergeCell ref="B11:F11"/>
  </mergeCells>
  <printOptions horizontalCentered="1"/>
  <pageMargins left="0.31496062992125984" right="0.15748031496062992" top="0.15748031496062992" bottom="0.15748031496062992" header="0.15748031496062992" footer="0.15748031496062992"/>
  <pageSetup paperSize="9" scale="8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4"/>
  <sheetViews>
    <sheetView view="pageBreakPreview" topLeftCell="B1" zoomScaleNormal="65" zoomScaleSheetLayoutView="100" workbookViewId="0">
      <selection activeCell="K13" sqref="K13"/>
    </sheetView>
  </sheetViews>
  <sheetFormatPr defaultColWidth="10.28515625" defaultRowHeight="16.5"/>
  <cols>
    <col min="1" max="1" width="11.85546875" style="163" hidden="1" customWidth="1"/>
    <col min="2" max="2" width="10.28515625" style="163" customWidth="1"/>
    <col min="3" max="3" width="16.5703125" style="163" customWidth="1"/>
    <col min="4" max="4" width="23.140625" style="163" customWidth="1"/>
    <col min="5" max="5" width="31.42578125" style="163" customWidth="1"/>
    <col min="6" max="6" width="14.85546875" style="163" customWidth="1"/>
    <col min="7" max="7" width="15.7109375" style="163" customWidth="1"/>
    <col min="8" max="8" width="14.7109375" style="164" customWidth="1"/>
    <col min="9" max="9" width="16.85546875" style="163" customWidth="1"/>
    <col min="10" max="16384" width="10.28515625" style="163"/>
  </cols>
  <sheetData>
    <row r="1" spans="1:8" ht="58.5" customHeight="1">
      <c r="B1" s="397">
        <f>'DAO-70%'!A1</f>
        <v>46272</v>
      </c>
      <c r="G1" s="445" t="s">
        <v>515</v>
      </c>
      <c r="H1" s="445"/>
    </row>
    <row r="2" spans="1:8" s="165" customFormat="1" ht="39" customHeight="1">
      <c r="B2" s="195" t="s">
        <v>200</v>
      </c>
      <c r="C2" s="166"/>
      <c r="D2" s="166"/>
      <c r="E2" s="166"/>
      <c r="F2" s="166"/>
      <c r="G2" s="166"/>
    </row>
    <row r="3" spans="1:8" s="167" customFormat="1" ht="255.75" customHeight="1">
      <c r="B3" s="168"/>
      <c r="C3" s="168"/>
      <c r="D3" s="168"/>
      <c r="E3" s="168"/>
      <c r="F3" s="501" t="s">
        <v>201</v>
      </c>
      <c r="G3" s="501"/>
      <c r="H3" s="501"/>
    </row>
    <row r="4" spans="1:8" s="167" customFormat="1" ht="18" customHeight="1">
      <c r="B4" s="169" t="s">
        <v>464</v>
      </c>
      <c r="C4" s="170"/>
      <c r="D4" s="173" t="s">
        <v>202</v>
      </c>
      <c r="G4" s="171"/>
      <c r="H4" s="172"/>
    </row>
    <row r="5" spans="1:8" s="167" customFormat="1" ht="18" customHeight="1">
      <c r="B5" s="169"/>
      <c r="C5" s="170"/>
      <c r="F5" s="173"/>
      <c r="G5" s="504"/>
      <c r="H5" s="504"/>
    </row>
    <row r="6" spans="1:8" s="167" customFormat="1" ht="18" customHeight="1">
      <c r="B6" s="174"/>
      <c r="C6" s="170"/>
      <c r="D6" s="170"/>
      <c r="G6" s="171"/>
    </row>
    <row r="7" spans="1:8" s="167" customFormat="1" ht="18" customHeight="1">
      <c r="B7" s="170"/>
      <c r="C7" s="170"/>
      <c r="G7" s="171"/>
    </row>
    <row r="8" spans="1:8" s="167" customFormat="1" ht="24.95" customHeight="1">
      <c r="B8" s="170"/>
      <c r="C8" s="170"/>
      <c r="G8" s="505"/>
      <c r="H8" s="506"/>
    </row>
    <row r="9" spans="1:8" s="167" customFormat="1" ht="24.95" customHeight="1">
      <c r="B9" s="170"/>
      <c r="C9" s="170"/>
      <c r="G9" s="175"/>
      <c r="H9" s="176"/>
    </row>
    <row r="10" spans="1:8" s="167" customFormat="1" ht="19.5" customHeight="1">
      <c r="B10" s="177"/>
      <c r="C10" s="177"/>
      <c r="D10" s="177"/>
      <c r="E10" s="436" t="s">
        <v>521</v>
      </c>
      <c r="F10" s="502" t="s">
        <v>231</v>
      </c>
      <c r="G10" s="503"/>
    </row>
    <row r="11" spans="1:8" s="178" customFormat="1" ht="55.5" customHeight="1">
      <c r="A11" s="16" t="s">
        <v>1</v>
      </c>
      <c r="B11" s="17" t="s">
        <v>0</v>
      </c>
      <c r="C11" s="16" t="s">
        <v>203</v>
      </c>
      <c r="D11" s="16" t="s">
        <v>91</v>
      </c>
      <c r="E11" s="16" t="s">
        <v>2</v>
      </c>
      <c r="F11" s="16" t="s">
        <v>27</v>
      </c>
      <c r="G11" s="82" t="s">
        <v>355</v>
      </c>
      <c r="H11" s="82" t="s">
        <v>171</v>
      </c>
    </row>
    <row r="12" spans="1:8" s="178" customFormat="1" ht="56.25" customHeight="1">
      <c r="A12" s="389" t="s">
        <v>204</v>
      </c>
      <c r="B12" s="232">
        <v>1</v>
      </c>
      <c r="C12" s="196" t="s">
        <v>205</v>
      </c>
      <c r="D12" s="192" t="s">
        <v>206</v>
      </c>
      <c r="E12" s="500"/>
      <c r="F12" s="248">
        <v>1535814</v>
      </c>
      <c r="G12" s="208">
        <f>ROUND(F12*0.5,0)</f>
        <v>767907</v>
      </c>
      <c r="H12" s="32" t="s">
        <v>491</v>
      </c>
    </row>
    <row r="13" spans="1:8" s="178" customFormat="1" ht="63.75" customHeight="1">
      <c r="A13" s="389" t="s">
        <v>207</v>
      </c>
      <c r="B13" s="232">
        <v>2</v>
      </c>
      <c r="C13" s="196" t="s">
        <v>208</v>
      </c>
      <c r="D13" s="192" t="s">
        <v>206</v>
      </c>
      <c r="E13" s="500"/>
      <c r="F13" s="248">
        <v>1535814</v>
      </c>
      <c r="G13" s="208">
        <f t="shared" ref="G13:G14" si="0">ROUND(F13*0.5,0)</f>
        <v>767907</v>
      </c>
      <c r="H13" s="32">
        <v>3</v>
      </c>
    </row>
    <row r="14" spans="1:8" s="179" customFormat="1" ht="96" customHeight="1">
      <c r="A14" s="389" t="s">
        <v>209</v>
      </c>
      <c r="B14" s="232">
        <v>3</v>
      </c>
      <c r="C14" s="196" t="s">
        <v>210</v>
      </c>
      <c r="D14" s="193" t="s">
        <v>211</v>
      </c>
      <c r="E14" s="194"/>
      <c r="F14" s="248">
        <v>670829.52</v>
      </c>
      <c r="G14" s="208">
        <f t="shared" si="0"/>
        <v>335415</v>
      </c>
      <c r="H14" s="32" t="s">
        <v>494</v>
      </c>
    </row>
  </sheetData>
  <mergeCells count="6">
    <mergeCell ref="E12:E13"/>
    <mergeCell ref="F10:G10"/>
    <mergeCell ref="G5:H5"/>
    <mergeCell ref="G8:H8"/>
    <mergeCell ref="G1:H1"/>
    <mergeCell ref="F3:H3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65" fitToHeight="0" orientation="portrait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8"/>
  <sheetViews>
    <sheetView topLeftCell="B1" workbookViewId="0">
      <selection activeCell="L2" sqref="L2"/>
    </sheetView>
  </sheetViews>
  <sheetFormatPr defaultRowHeight="15"/>
  <cols>
    <col min="1" max="1" width="4.28515625" style="183" hidden="1" customWidth="1"/>
    <col min="2" max="2" width="10.28515625" style="183" customWidth="1"/>
    <col min="3" max="3" width="40.85546875" style="183" customWidth="1"/>
    <col min="4" max="4" width="32.7109375" style="183" customWidth="1"/>
    <col min="5" max="5" width="13.140625" style="183" customWidth="1"/>
    <col min="6" max="6" width="15.42578125" style="183" customWidth="1"/>
    <col min="7" max="7" width="12.42578125" style="183" customWidth="1"/>
    <col min="8" max="8" width="9.5703125" style="183" customWidth="1"/>
    <col min="9" max="9" width="11.5703125" style="183" hidden="1" customWidth="1"/>
    <col min="10" max="10" width="12.5703125" style="183" hidden="1" customWidth="1"/>
    <col min="11" max="11" width="0" style="183" hidden="1" customWidth="1"/>
    <col min="12" max="12" width="17.85546875" style="183" customWidth="1"/>
    <col min="13" max="16384" width="9.140625" style="183"/>
  </cols>
  <sheetData>
    <row r="1" spans="1:8" s="180" customFormat="1" ht="90" customHeight="1">
      <c r="B1" s="411">
        <f>'DAO-70%'!A1</f>
        <v>46272</v>
      </c>
      <c r="C1" s="181"/>
      <c r="D1" s="182"/>
      <c r="E1" s="47"/>
      <c r="F1" s="445" t="s">
        <v>515</v>
      </c>
      <c r="G1" s="445"/>
      <c r="H1" s="524"/>
    </row>
    <row r="2" spans="1:8" s="180" customFormat="1" ht="207.75" customHeight="1">
      <c r="C2" s="181"/>
      <c r="D2" s="181"/>
      <c r="E2" s="181"/>
      <c r="F2" s="203"/>
    </row>
    <row r="3" spans="1:8" s="180" customFormat="1" ht="26.25" customHeight="1">
      <c r="C3" s="181"/>
      <c r="D3" s="181"/>
      <c r="E3" s="507" t="s">
        <v>430</v>
      </c>
      <c r="F3" s="507"/>
    </row>
    <row r="4" spans="1:8" ht="21" customHeight="1">
      <c r="B4" s="508" t="s">
        <v>212</v>
      </c>
      <c r="C4" s="509"/>
      <c r="D4" s="509"/>
      <c r="E4" s="509"/>
      <c r="F4" s="509"/>
      <c r="G4" s="509"/>
    </row>
    <row r="5" spans="1:8" ht="51.75" customHeight="1">
      <c r="A5" s="16" t="s">
        <v>1</v>
      </c>
      <c r="B5" s="16" t="s">
        <v>0</v>
      </c>
      <c r="C5" s="16" t="s">
        <v>32</v>
      </c>
      <c r="D5" s="16" t="s">
        <v>33</v>
      </c>
      <c r="E5" s="16" t="s">
        <v>213</v>
      </c>
      <c r="F5" s="82" t="s">
        <v>355</v>
      </c>
      <c r="G5" s="82" t="s">
        <v>171</v>
      </c>
    </row>
    <row r="6" spans="1:8" ht="80.25" customHeight="1">
      <c r="A6" s="101" t="s">
        <v>214</v>
      </c>
      <c r="B6" s="100">
        <v>1</v>
      </c>
      <c r="C6" s="184" t="s">
        <v>215</v>
      </c>
      <c r="D6" s="185"/>
      <c r="E6" s="248">
        <v>63843</v>
      </c>
      <c r="F6" s="52">
        <f t="shared" ref="F6:F13" si="0">ROUND(0.5*E6,0)</f>
        <v>31922</v>
      </c>
      <c r="G6" s="32">
        <v>5</v>
      </c>
    </row>
    <row r="7" spans="1:8" ht="67.5" customHeight="1">
      <c r="A7" s="101" t="s">
        <v>216</v>
      </c>
      <c r="B7" s="100">
        <f t="shared" ref="B7:B13" si="1">B6+1</f>
        <v>2</v>
      </c>
      <c r="C7" s="102" t="s">
        <v>238</v>
      </c>
      <c r="E7" s="248">
        <v>114465</v>
      </c>
      <c r="F7" s="52">
        <f t="shared" si="0"/>
        <v>57233</v>
      </c>
      <c r="G7" s="32">
        <v>1</v>
      </c>
    </row>
    <row r="8" spans="1:8" ht="63" customHeight="1">
      <c r="A8" s="101" t="s">
        <v>217</v>
      </c>
      <c r="B8" s="100">
        <f t="shared" si="1"/>
        <v>3</v>
      </c>
      <c r="C8" s="186" t="s">
        <v>237</v>
      </c>
      <c r="D8" s="187"/>
      <c r="E8" s="248">
        <v>81530</v>
      </c>
      <c r="F8" s="52">
        <f t="shared" si="0"/>
        <v>40765</v>
      </c>
      <c r="G8" s="32">
        <v>4</v>
      </c>
    </row>
    <row r="9" spans="1:8" ht="84.75" customHeight="1">
      <c r="A9" s="101" t="s">
        <v>218</v>
      </c>
      <c r="B9" s="100">
        <f t="shared" si="1"/>
        <v>4</v>
      </c>
      <c r="C9" s="184" t="s">
        <v>219</v>
      </c>
      <c r="D9" s="185"/>
      <c r="E9" s="248">
        <v>54897</v>
      </c>
      <c r="F9" s="52">
        <f t="shared" si="0"/>
        <v>27449</v>
      </c>
      <c r="G9" s="32">
        <v>2</v>
      </c>
    </row>
    <row r="10" spans="1:8" ht="114" customHeight="1">
      <c r="A10" s="101" t="s">
        <v>220</v>
      </c>
      <c r="B10" s="100">
        <f t="shared" si="1"/>
        <v>5</v>
      </c>
      <c r="C10" s="188" t="s">
        <v>221</v>
      </c>
      <c r="D10" s="185"/>
      <c r="E10" s="248">
        <v>169572</v>
      </c>
      <c r="F10" s="52">
        <f t="shared" si="0"/>
        <v>84786</v>
      </c>
      <c r="G10" s="32">
        <v>1</v>
      </c>
    </row>
    <row r="11" spans="1:8" ht="106.5" customHeight="1">
      <c r="A11" s="105" t="s">
        <v>222</v>
      </c>
      <c r="B11" s="100">
        <f t="shared" si="1"/>
        <v>6</v>
      </c>
      <c r="C11" s="188" t="s">
        <v>223</v>
      </c>
      <c r="D11" s="185"/>
      <c r="E11" s="248">
        <v>163216</v>
      </c>
      <c r="F11" s="52">
        <f t="shared" si="0"/>
        <v>81608</v>
      </c>
      <c r="G11" s="32">
        <v>3</v>
      </c>
    </row>
    <row r="12" spans="1:8" ht="126" customHeight="1">
      <c r="A12" s="101" t="s">
        <v>224</v>
      </c>
      <c r="B12" s="100">
        <f t="shared" si="1"/>
        <v>7</v>
      </c>
      <c r="C12" s="189" t="s">
        <v>225</v>
      </c>
      <c r="D12" s="190"/>
      <c r="E12" s="248">
        <v>89968</v>
      </c>
      <c r="F12" s="52">
        <f t="shared" si="0"/>
        <v>44984</v>
      </c>
      <c r="G12" s="32">
        <v>3</v>
      </c>
    </row>
    <row r="13" spans="1:8" ht="97.5" customHeight="1">
      <c r="A13" s="101" t="s">
        <v>226</v>
      </c>
      <c r="B13" s="100">
        <f t="shared" si="1"/>
        <v>8</v>
      </c>
      <c r="C13" s="189" t="s">
        <v>227</v>
      </c>
      <c r="D13" s="190"/>
      <c r="E13" s="248">
        <v>143781</v>
      </c>
      <c r="F13" s="52">
        <f t="shared" si="0"/>
        <v>71891</v>
      </c>
      <c r="G13" s="32">
        <v>1</v>
      </c>
    </row>
    <row r="14" spans="1:8" ht="31.5" customHeight="1">
      <c r="A14" s="447" t="s">
        <v>236</v>
      </c>
      <c r="B14" s="447"/>
      <c r="C14" s="447"/>
      <c r="D14" s="447"/>
      <c r="E14" s="447"/>
      <c r="F14" s="447"/>
      <c r="G14" s="447"/>
    </row>
    <row r="15" spans="1:8" ht="18" customHeight="1">
      <c r="A15" s="441" t="s">
        <v>228</v>
      </c>
      <c r="B15" s="441"/>
      <c r="C15" s="441"/>
      <c r="D15" s="441"/>
      <c r="E15" s="441"/>
      <c r="F15" s="441"/>
    </row>
    <row r="16" spans="1:8" ht="18" customHeight="1">
      <c r="A16" s="440" t="s">
        <v>229</v>
      </c>
      <c r="B16" s="440"/>
      <c r="C16" s="440"/>
      <c r="D16" s="440"/>
      <c r="E16" s="191"/>
      <c r="F16" s="191"/>
    </row>
    <row r="17" spans="3:4" ht="21.75" customHeight="1">
      <c r="C17" s="157" t="s">
        <v>135</v>
      </c>
      <c r="D17" s="152" t="s">
        <v>230</v>
      </c>
    </row>
    <row r="18" spans="3:4" s="180" customFormat="1"/>
  </sheetData>
  <mergeCells count="6">
    <mergeCell ref="A15:F15"/>
    <mergeCell ref="A16:D16"/>
    <mergeCell ref="E3:F3"/>
    <mergeCell ref="A14:G14"/>
    <mergeCell ref="B4:G4"/>
    <mergeCell ref="F1:G1"/>
  </mergeCells>
  <hyperlinks>
    <hyperlink ref="D17" r:id="rId1"/>
  </hyperlinks>
  <printOptions horizontalCentered="1"/>
  <pageMargins left="0.15748031496062992" right="0.15748031496062992" top="0.15748031496062992" bottom="0.15748031496062992" header="0.15748031496062992" footer="0.15748031496062992"/>
  <pageSetup paperSize="9" scale="68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8"/>
  <sheetViews>
    <sheetView topLeftCell="B4" workbookViewId="0">
      <selection activeCell="K2" sqref="K2"/>
    </sheetView>
  </sheetViews>
  <sheetFormatPr defaultRowHeight="15"/>
  <cols>
    <col min="1" max="1" width="20" hidden="1" customWidth="1"/>
    <col min="2" max="2" width="37.42578125" customWidth="1"/>
    <col min="3" max="3" width="22.28515625" customWidth="1"/>
    <col min="4" max="4" width="8.5703125" customWidth="1"/>
    <col min="5" max="5" width="9.5703125" customWidth="1"/>
    <col min="6" max="6" width="12.5703125" style="213" customWidth="1"/>
    <col min="7" max="7" width="14.85546875" style="59" customWidth="1"/>
    <col min="8" max="8" width="9.140625" style="59" customWidth="1"/>
  </cols>
  <sheetData>
    <row r="1" spans="1:10" ht="70.5" customHeight="1">
      <c r="A1" s="227"/>
      <c r="B1" s="527">
        <f>'DAO-70%'!A1</f>
        <v>46272</v>
      </c>
      <c r="C1" s="227"/>
      <c r="D1" s="226"/>
      <c r="E1" s="228"/>
      <c r="F1" s="445" t="s">
        <v>515</v>
      </c>
      <c r="G1" s="445"/>
      <c r="H1" s="445"/>
      <c r="I1" s="524"/>
      <c r="J1" s="524"/>
    </row>
    <row r="2" spans="1:10" ht="283.5" customHeight="1">
      <c r="A2" s="510"/>
      <c r="B2" s="510"/>
      <c r="C2" s="510"/>
      <c r="D2" s="510"/>
      <c r="E2" s="510"/>
      <c r="F2" s="510"/>
    </row>
    <row r="3" spans="1:10" s="46" customFormat="1" ht="37.5" customHeight="1">
      <c r="B3" s="514" t="s">
        <v>260</v>
      </c>
      <c r="C3" s="514"/>
      <c r="D3" s="514"/>
      <c r="E3" s="514"/>
      <c r="F3" s="514"/>
      <c r="G3" s="224"/>
      <c r="H3" s="224"/>
    </row>
    <row r="4" spans="1:10" ht="18" customHeight="1">
      <c r="B4" s="413" t="s">
        <v>259</v>
      </c>
      <c r="C4" s="392"/>
      <c r="D4" s="392"/>
      <c r="E4" s="392"/>
      <c r="F4" s="392"/>
      <c r="G4" s="392"/>
      <c r="H4" s="46"/>
    </row>
    <row r="5" spans="1:10" ht="38.25">
      <c r="A5" s="309" t="s">
        <v>1</v>
      </c>
      <c r="B5" s="310" t="s">
        <v>32</v>
      </c>
      <c r="C5" s="311" t="s">
        <v>33</v>
      </c>
      <c r="D5" s="312" t="s">
        <v>247</v>
      </c>
      <c r="E5" s="312" t="s">
        <v>246</v>
      </c>
      <c r="F5" s="16" t="s">
        <v>213</v>
      </c>
      <c r="G5" s="82" t="s">
        <v>355</v>
      </c>
      <c r="H5" s="82" t="s">
        <v>171</v>
      </c>
    </row>
    <row r="6" spans="1:10" ht="72.75" customHeight="1">
      <c r="A6" s="105" t="s">
        <v>258</v>
      </c>
      <c r="B6" s="102" t="s">
        <v>257</v>
      </c>
      <c r="C6" s="223"/>
      <c r="D6" s="219">
        <v>60</v>
      </c>
      <c r="E6" s="220">
        <v>0.25</v>
      </c>
      <c r="F6" s="248">
        <v>154177.07999999999</v>
      </c>
      <c r="G6" s="415">
        <f>0.5*F6</f>
        <v>77088.539999999994</v>
      </c>
      <c r="H6" s="414">
        <v>1</v>
      </c>
    </row>
    <row r="7" spans="1:10" ht="89.25" customHeight="1">
      <c r="A7" s="101" t="s">
        <v>256</v>
      </c>
      <c r="B7" s="60" t="s">
        <v>255</v>
      </c>
      <c r="C7" s="51"/>
      <c r="D7" s="220">
        <v>97.85</v>
      </c>
      <c r="E7" s="220">
        <v>0.69</v>
      </c>
      <c r="F7" s="248">
        <v>104805</v>
      </c>
      <c r="G7" s="415">
        <f t="shared" ref="G7:G10" si="0">0.5*F7</f>
        <v>52402.5</v>
      </c>
      <c r="H7" s="414">
        <v>9</v>
      </c>
    </row>
    <row r="8" spans="1:10" ht="92.25" customHeight="1">
      <c r="A8" s="101" t="s">
        <v>254</v>
      </c>
      <c r="B8" s="222" t="s">
        <v>253</v>
      </c>
      <c r="C8" s="221"/>
      <c r="D8" s="219">
        <v>48</v>
      </c>
      <c r="E8" s="220">
        <v>0.25</v>
      </c>
      <c r="F8" s="248">
        <v>81925.38</v>
      </c>
      <c r="G8" s="415">
        <f t="shared" si="0"/>
        <v>40962.69</v>
      </c>
      <c r="H8" s="414">
        <v>6</v>
      </c>
    </row>
    <row r="9" spans="1:10" ht="132.75" customHeight="1">
      <c r="A9" s="101" t="s">
        <v>252</v>
      </c>
      <c r="B9" s="60" t="s">
        <v>251</v>
      </c>
      <c r="C9" s="51"/>
      <c r="D9" s="219">
        <v>115</v>
      </c>
      <c r="E9" s="220">
        <v>0.28000000000000003</v>
      </c>
      <c r="F9" s="248">
        <v>149755.38</v>
      </c>
      <c r="G9" s="415">
        <f t="shared" si="0"/>
        <v>74877.69</v>
      </c>
      <c r="H9" s="414">
        <v>1</v>
      </c>
    </row>
    <row r="10" spans="1:10" ht="117.75" customHeight="1">
      <c r="A10" s="101" t="s">
        <v>250</v>
      </c>
      <c r="B10" s="102" t="s">
        <v>249</v>
      </c>
      <c r="C10" s="53"/>
      <c r="D10" s="219">
        <v>56</v>
      </c>
      <c r="E10" s="220">
        <v>0.35</v>
      </c>
      <c r="F10" s="248">
        <v>145201.07999999999</v>
      </c>
      <c r="G10" s="415">
        <f t="shared" si="0"/>
        <v>72600.539999999994</v>
      </c>
      <c r="H10" s="414">
        <v>9</v>
      </c>
    </row>
    <row r="11" spans="1:10" ht="5.25" customHeight="1">
      <c r="A11" s="386"/>
      <c r="B11" s="386"/>
      <c r="C11" s="386"/>
      <c r="D11" s="386"/>
      <c r="E11" s="386"/>
      <c r="F11" s="386"/>
      <c r="G11" s="386"/>
      <c r="H11"/>
    </row>
    <row r="12" spans="1:10" ht="21.75" customHeight="1">
      <c r="A12" s="512" t="s">
        <v>248</v>
      </c>
      <c r="B12" s="513"/>
      <c r="C12" s="513"/>
      <c r="D12" s="513"/>
      <c r="E12" s="513"/>
      <c r="F12" s="513"/>
      <c r="G12" s="235"/>
      <c r="H12"/>
    </row>
    <row r="13" spans="1:10" ht="54" customHeight="1">
      <c r="A13" s="309" t="s">
        <v>1</v>
      </c>
      <c r="B13" s="310" t="s">
        <v>32</v>
      </c>
      <c r="C13" s="311" t="s">
        <v>33</v>
      </c>
      <c r="D13" s="312" t="s">
        <v>247</v>
      </c>
      <c r="E13" s="312" t="s">
        <v>246</v>
      </c>
      <c r="F13" s="82" t="s">
        <v>239</v>
      </c>
      <c r="G13" s="204" t="s">
        <v>434</v>
      </c>
      <c r="H13" s="82" t="s">
        <v>171</v>
      </c>
    </row>
    <row r="14" spans="1:10" ht="69" customHeight="1">
      <c r="A14" s="101" t="s">
        <v>245</v>
      </c>
      <c r="B14" s="102" t="s">
        <v>244</v>
      </c>
      <c r="C14" s="53"/>
      <c r="D14" s="219">
        <v>88</v>
      </c>
      <c r="E14" s="218">
        <v>0.7</v>
      </c>
      <c r="F14" s="248">
        <v>123852.48</v>
      </c>
      <c r="G14" s="415">
        <f>0.56*F14</f>
        <v>69357.388800000001</v>
      </c>
      <c r="H14" s="414">
        <f>VLOOKUP(A14,[9]TDSheet!$A$9:$H$457,3,FALSE)</f>
        <v>5</v>
      </c>
    </row>
    <row r="15" spans="1:10" ht="34.5" customHeight="1">
      <c r="A15" s="511" t="s">
        <v>243</v>
      </c>
      <c r="B15" s="511"/>
      <c r="C15" s="511"/>
      <c r="D15" s="511"/>
      <c r="E15" s="511"/>
      <c r="F15" s="511"/>
      <c r="G15" s="217"/>
      <c r="H15" s="217"/>
    </row>
    <row r="16" spans="1:10" ht="34.5" customHeight="1">
      <c r="A16" s="440" t="s">
        <v>242</v>
      </c>
      <c r="B16" s="440"/>
      <c r="C16" s="440"/>
      <c r="D16" s="440"/>
      <c r="E16" s="440"/>
      <c r="F16" s="440"/>
      <c r="G16" s="216"/>
      <c r="H16" s="216"/>
    </row>
    <row r="17" spans="1:8" ht="32.25" customHeight="1">
      <c r="A17" s="215"/>
      <c r="C17" s="209" t="s">
        <v>135</v>
      </c>
      <c r="D17" s="495" t="s">
        <v>241</v>
      </c>
      <c r="E17" s="495"/>
      <c r="G17" s="214"/>
      <c r="H17" s="214"/>
    </row>
    <row r="18" spans="1:8" ht="54.75" customHeight="1"/>
  </sheetData>
  <mergeCells count="7">
    <mergeCell ref="F1:H1"/>
    <mergeCell ref="A16:F16"/>
    <mergeCell ref="D17:E17"/>
    <mergeCell ref="A2:F2"/>
    <mergeCell ref="A15:F15"/>
    <mergeCell ref="A12:F12"/>
    <mergeCell ref="B3:F3"/>
  </mergeCells>
  <hyperlinks>
    <hyperlink ref="D17" r:id="rId1"/>
    <hyperlink ref="D17:E17" r:id="rId2" display="SUPERJET"/>
  </hyperlinks>
  <pageMargins left="0.31496062992125984" right="0.15748031496062992" top="0.19685039370078741" bottom="0.15748031496062992" header="0.15748031496062992" footer="0.31496062992125984"/>
  <pageSetup paperSize="9" scale="80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K20"/>
  <sheetViews>
    <sheetView zoomScaleNormal="100" workbookViewId="0">
      <selection activeCell="L2" sqref="L2"/>
    </sheetView>
  </sheetViews>
  <sheetFormatPr defaultColWidth="10.28515625" defaultRowHeight="16.5"/>
  <cols>
    <col min="1" max="1" width="4" style="336" customWidth="1"/>
    <col min="2" max="2" width="8.42578125" style="365" customWidth="1"/>
    <col min="3" max="3" width="10.140625" style="336" customWidth="1"/>
    <col min="4" max="4" width="18.42578125" style="337" customWidth="1"/>
    <col min="5" max="5" width="15.140625" style="336" customWidth="1"/>
    <col min="6" max="6" width="25.140625" style="336" customWidth="1"/>
    <col min="7" max="7" width="12.140625" style="336" customWidth="1"/>
    <col min="8" max="8" width="14.85546875" style="336" customWidth="1"/>
    <col min="9" max="9" width="14.5703125" style="336" customWidth="1"/>
    <col min="10" max="10" width="9.7109375" style="336" customWidth="1"/>
    <col min="11" max="16384" width="10.28515625" style="336"/>
  </cols>
  <sheetData>
    <row r="1" spans="1:11" ht="98.25" customHeight="1">
      <c r="A1" s="442" t="s">
        <v>402</v>
      </c>
      <c r="B1" s="442"/>
      <c r="G1" s="445" t="s">
        <v>515</v>
      </c>
      <c r="H1" s="445"/>
      <c r="I1" s="445"/>
      <c r="J1" s="524"/>
      <c r="K1" s="524"/>
    </row>
    <row r="2" spans="1:11" ht="21.75" customHeight="1">
      <c r="A2" s="338" t="s">
        <v>403</v>
      </c>
      <c r="B2" s="334"/>
      <c r="F2" s="339"/>
      <c r="G2" s="335"/>
      <c r="H2" s="335"/>
      <c r="I2" s="225">
        <f>'DAO-70%'!A1</f>
        <v>46272</v>
      </c>
    </row>
    <row r="3" spans="1:11" s="340" customFormat="1" ht="209.25" customHeight="1">
      <c r="B3" s="341"/>
      <c r="C3" s="515"/>
      <c r="D3" s="515"/>
      <c r="E3" s="515"/>
      <c r="F3" s="515"/>
      <c r="G3" s="515"/>
      <c r="H3" s="515"/>
    </row>
    <row r="4" spans="1:11" s="342" customFormat="1" ht="15" customHeight="1">
      <c r="B4" s="343"/>
      <c r="C4" s="516" t="s">
        <v>404</v>
      </c>
      <c r="D4" s="516"/>
      <c r="E4" s="344"/>
      <c r="G4" s="517" t="s">
        <v>405</v>
      </c>
      <c r="H4" s="517"/>
      <c r="I4" s="345"/>
    </row>
    <row r="5" spans="1:11" s="342" customFormat="1" ht="18" customHeight="1">
      <c r="B5" s="343"/>
      <c r="C5" s="516"/>
      <c r="D5" s="516"/>
      <c r="E5" s="344"/>
      <c r="F5" s="518" t="s">
        <v>406</v>
      </c>
    </row>
    <row r="6" spans="1:11" s="342" customFormat="1" ht="18" customHeight="1">
      <c r="B6" s="343"/>
      <c r="C6" s="516"/>
      <c r="D6" s="516"/>
      <c r="E6" s="344"/>
      <c r="F6" s="518"/>
    </row>
    <row r="7" spans="1:11" s="342" customFormat="1" ht="24.95" customHeight="1">
      <c r="B7" s="343"/>
      <c r="C7" s="516"/>
      <c r="D7" s="516"/>
      <c r="E7" s="344"/>
    </row>
    <row r="8" spans="1:11" s="342" customFormat="1" ht="6" customHeight="1">
      <c r="B8" s="343"/>
      <c r="C8" s="346"/>
      <c r="D8" s="347"/>
    </row>
    <row r="9" spans="1:11" s="368" customFormat="1" ht="18" customHeight="1">
      <c r="A9" s="519" t="s">
        <v>426</v>
      </c>
      <c r="B9" s="519"/>
      <c r="C9" s="519"/>
      <c r="D9" s="519"/>
      <c r="E9" s="519"/>
      <c r="F9" s="520" t="s">
        <v>170</v>
      </c>
      <c r="G9" s="520"/>
      <c r="H9" s="369">
        <v>0.5</v>
      </c>
    </row>
    <row r="10" spans="1:11" s="348" customFormat="1" ht="59.25" customHeight="1">
      <c r="A10" s="371" t="s">
        <v>0</v>
      </c>
      <c r="B10" s="372" t="s">
        <v>1</v>
      </c>
      <c r="C10" s="371" t="s">
        <v>203</v>
      </c>
      <c r="D10" s="371" t="s">
        <v>265</v>
      </c>
      <c r="E10" s="371" t="s">
        <v>91</v>
      </c>
      <c r="F10" s="371" t="s">
        <v>2</v>
      </c>
      <c r="G10" s="370" t="s">
        <v>407</v>
      </c>
      <c r="H10" s="82" t="s">
        <v>355</v>
      </c>
      <c r="I10" s="82" t="s">
        <v>171</v>
      </c>
    </row>
    <row r="11" spans="1:11" s="352" customFormat="1" ht="75" customHeight="1">
      <c r="A11" s="349">
        <v>2</v>
      </c>
      <c r="B11" s="350" t="s">
        <v>408</v>
      </c>
      <c r="C11" s="351" t="s">
        <v>409</v>
      </c>
      <c r="D11" s="353" t="s">
        <v>410</v>
      </c>
      <c r="E11" s="351" t="s">
        <v>411</v>
      </c>
      <c r="F11" s="354"/>
      <c r="G11" s="248">
        <v>156542.46</v>
      </c>
      <c r="H11" s="248">
        <f>ROUND(0.5*G11,0)</f>
        <v>78271</v>
      </c>
      <c r="I11" s="416">
        <v>2</v>
      </c>
    </row>
    <row r="12" spans="1:11" s="352" customFormat="1" ht="84" hidden="1" customHeight="1">
      <c r="A12" s="349">
        <v>3</v>
      </c>
      <c r="B12" s="68"/>
      <c r="C12" s="351"/>
      <c r="D12" s="355"/>
      <c r="E12" s="351"/>
      <c r="F12" s="356"/>
      <c r="G12" s="248" t="s">
        <v>465</v>
      </c>
      <c r="H12" s="248" t="e">
        <f t="shared" ref="H12:H17" si="0">ROUND(0.5*G12,0)</f>
        <v>#VALUE!</v>
      </c>
      <c r="I12" s="416">
        <v>0</v>
      </c>
    </row>
    <row r="13" spans="1:11" s="352" customFormat="1" ht="90" customHeight="1">
      <c r="A13" s="349">
        <v>6</v>
      </c>
      <c r="B13" s="350" t="s">
        <v>412</v>
      </c>
      <c r="C13" s="351" t="s">
        <v>413</v>
      </c>
      <c r="D13" s="357" t="s">
        <v>431</v>
      </c>
      <c r="E13" s="351" t="s">
        <v>414</v>
      </c>
      <c r="F13" s="356"/>
      <c r="G13" s="248">
        <v>602146.80000000005</v>
      </c>
      <c r="H13" s="248">
        <f t="shared" si="0"/>
        <v>301073</v>
      </c>
      <c r="I13" s="416">
        <v>3</v>
      </c>
    </row>
    <row r="14" spans="1:11" s="352" customFormat="1" ht="96.75" customHeight="1">
      <c r="A14" s="358">
        <v>7</v>
      </c>
      <c r="B14" s="350" t="s">
        <v>415</v>
      </c>
      <c r="C14" s="351" t="s">
        <v>416</v>
      </c>
      <c r="D14" s="359" t="s">
        <v>417</v>
      </c>
      <c r="E14" s="351" t="s">
        <v>414</v>
      </c>
      <c r="F14" s="356"/>
      <c r="G14" s="248">
        <v>585795.18000000005</v>
      </c>
      <c r="H14" s="248">
        <f t="shared" si="0"/>
        <v>292898</v>
      </c>
      <c r="I14" s="416">
        <v>4</v>
      </c>
    </row>
    <row r="15" spans="1:11" s="352" customFormat="1" ht="93" customHeight="1">
      <c r="A15" s="349">
        <v>8</v>
      </c>
      <c r="B15" s="350" t="s">
        <v>418</v>
      </c>
      <c r="C15" s="351" t="s">
        <v>419</v>
      </c>
      <c r="D15" s="360" t="s">
        <v>417</v>
      </c>
      <c r="E15" s="351" t="s">
        <v>420</v>
      </c>
      <c r="F15" s="356"/>
      <c r="G15" s="248">
        <v>737046.9</v>
      </c>
      <c r="H15" s="248">
        <f t="shared" si="0"/>
        <v>368523</v>
      </c>
      <c r="I15" s="416">
        <v>1</v>
      </c>
    </row>
    <row r="16" spans="1:11" s="352" customFormat="1" ht="19.5" customHeight="1">
      <c r="A16" s="523" t="s">
        <v>427</v>
      </c>
      <c r="B16" s="523"/>
      <c r="C16" s="523"/>
      <c r="D16" s="523"/>
      <c r="E16" s="523"/>
      <c r="F16" s="235"/>
      <c r="G16" s="235"/>
      <c r="H16" s="333"/>
    </row>
    <row r="17" spans="1:9" s="352" customFormat="1" ht="103.5" customHeight="1">
      <c r="A17" s="349">
        <v>10</v>
      </c>
      <c r="B17" s="350" t="s">
        <v>425</v>
      </c>
      <c r="C17" s="351" t="s">
        <v>422</v>
      </c>
      <c r="D17" s="360" t="s">
        <v>423</v>
      </c>
      <c r="E17" s="351" t="s">
        <v>424</v>
      </c>
      <c r="F17" s="360"/>
      <c r="G17" s="248">
        <v>225159.9</v>
      </c>
      <c r="H17" s="248">
        <f t="shared" si="0"/>
        <v>112580</v>
      </c>
      <c r="I17" s="367">
        <v>1</v>
      </c>
    </row>
    <row r="18" spans="1:9" s="361" customFormat="1" ht="20.25" customHeight="1">
      <c r="B18" s="362"/>
      <c r="C18" s="521" t="s">
        <v>401</v>
      </c>
      <c r="D18" s="521"/>
      <c r="E18" s="363" t="s">
        <v>421</v>
      </c>
    </row>
    <row r="19" spans="1:9" ht="37.5" customHeight="1">
      <c r="A19" s="522" t="s">
        <v>428</v>
      </c>
      <c r="B19" s="522"/>
      <c r="C19" s="522"/>
      <c r="D19" s="522"/>
      <c r="E19" s="522"/>
      <c r="F19" s="522"/>
      <c r="G19" s="522"/>
      <c r="H19" s="522"/>
      <c r="I19" s="364"/>
    </row>
    <row r="20" spans="1:9">
      <c r="A20" s="263" t="s">
        <v>322</v>
      </c>
      <c r="C20" s="366"/>
      <c r="D20" s="366"/>
      <c r="E20" s="366"/>
      <c r="F20" s="366"/>
      <c r="G20" s="366"/>
      <c r="H20" s="366"/>
      <c r="I20"/>
    </row>
  </sheetData>
  <mergeCells count="11">
    <mergeCell ref="G1:I1"/>
    <mergeCell ref="A9:E9"/>
    <mergeCell ref="F9:G9"/>
    <mergeCell ref="C18:D18"/>
    <mergeCell ref="A19:H19"/>
    <mergeCell ref="A16:E16"/>
    <mergeCell ref="A1:B1"/>
    <mergeCell ref="C3:H3"/>
    <mergeCell ref="C4:D7"/>
    <mergeCell ref="G4:H4"/>
    <mergeCell ref="F5:F6"/>
  </mergeCells>
  <hyperlinks>
    <hyperlink ref="E18" r:id="rId1"/>
  </hyperlinks>
  <printOptions horizontalCentered="1"/>
  <pageMargins left="0.19685039370078741" right="0.19685039370078741" top="0.15748031496062992" bottom="0.23622047244094491" header="0.15748031496062992" footer="0.15748031496062992"/>
  <pageSetup paperSize="9" scale="75" fitToHeight="0" orientation="portrait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</vt:i4>
      </vt:variant>
    </vt:vector>
  </HeadingPairs>
  <TitlesOfParts>
    <vt:vector size="35" baseType="lpstr">
      <vt:lpstr>MUX-TA06A-50%</vt:lpstr>
      <vt:lpstr>MUX-TA05-50%</vt:lpstr>
      <vt:lpstr>MONARCH-50%</vt:lpstr>
      <vt:lpstr>NEW INTER-50%</vt:lpstr>
      <vt:lpstr>ALPINA-50%</vt:lpstr>
      <vt:lpstr>PRIVILEGE-50%</vt:lpstr>
      <vt:lpstr>DAO Walnut-50%</vt:lpstr>
      <vt:lpstr>DAO-70%</vt:lpstr>
      <vt:lpstr>Отдельные элементы</vt:lpstr>
      <vt:lpstr>KYU-11А-70%</vt:lpstr>
      <vt:lpstr>KYU-зебрано-70%</vt:lpstr>
      <vt:lpstr>PARLIAMENT-90%</vt:lpstr>
      <vt:lpstr>NEW Inter-14С-90%</vt:lpstr>
      <vt:lpstr>NEW Inter TA16G</vt:lpstr>
      <vt:lpstr>BENTLEY-50%</vt:lpstr>
      <vt:lpstr>FRANKLIN-50%</vt:lpstr>
      <vt:lpstr>SUPERJET TA60YA</vt:lpstr>
      <vt:lpstr>GALAXY-50%</vt:lpstr>
      <vt:lpstr>'ALPINA-50%'!Область_печати</vt:lpstr>
      <vt:lpstr>'BENTLEY-50%'!Область_печати</vt:lpstr>
      <vt:lpstr>'DAO Walnut-50%'!Область_печати</vt:lpstr>
      <vt:lpstr>'DAO-70%'!Область_печати</vt:lpstr>
      <vt:lpstr>'FRANKLIN-50%'!Область_печати</vt:lpstr>
      <vt:lpstr>'GALAXY-50%'!Область_печати</vt:lpstr>
      <vt:lpstr>'KYU-11А-70%'!Область_печати</vt:lpstr>
      <vt:lpstr>'KYU-зебрано-70%'!Область_печати</vt:lpstr>
      <vt:lpstr>'MONARCH-50%'!Область_печати</vt:lpstr>
      <vt:lpstr>'MUX-TA05-50%'!Область_печати</vt:lpstr>
      <vt:lpstr>'MUX-TA06A-50%'!Область_печати</vt:lpstr>
      <vt:lpstr>'NEW Inter TA16G'!Область_печати</vt:lpstr>
      <vt:lpstr>'NEW Inter-14С-90%'!Область_печати</vt:lpstr>
      <vt:lpstr>'NEW INTER-50%'!Область_печати</vt:lpstr>
      <vt:lpstr>'PARLIAMENT-90%'!Область_печати</vt:lpstr>
      <vt:lpstr>'PRIVILEGE-50%'!Область_печати</vt:lpstr>
      <vt:lpstr>'Отдельные элементы'!Область_печати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cp:lastPrinted>2025-09-01T10:57:46Z</cp:lastPrinted>
  <dcterms:created xsi:type="dcterms:W3CDTF">2021-12-24T09:16:17Z</dcterms:created>
  <dcterms:modified xsi:type="dcterms:W3CDTF">2026-09-08T08:18:37Z</dcterms:modified>
</cp:coreProperties>
</file>